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480" yWindow="420" windowWidth="19416" windowHeight="7656" activeTab="2"/>
  </bookViews>
  <sheets>
    <sheet name="Heat1" sheetId="3" r:id="rId1"/>
    <sheet name="Heat2" sheetId="4" r:id="rId2"/>
    <sheet name="Heat3" sheetId="5" r:id="rId3"/>
    <sheet name="Repo" sheetId="6" r:id="rId4"/>
    <sheet name="Semi1" sheetId="7" r:id="rId5"/>
    <sheet name="Semi2" sheetId="8" r:id="rId6"/>
    <sheet name="Final" sheetId="9" r:id="rId7"/>
    <sheet name="Lift Difficulty Table" sheetId="2" r:id="rId8"/>
    <sheet name="Lift Chart" sheetId="1" r:id="rId9"/>
  </sheets>
  <externalReferences>
    <externalReference r:id="rId10"/>
  </externalReferences>
  <definedNames>
    <definedName name="Deductions">'Lift Difficulty Table'!$G$2:$G$7</definedName>
    <definedName name="Lifts_Dropdown">Lifts_Alphabetical[Lift]</definedName>
    <definedName name="_xlnm.Print_Area" localSheetId="0">Heat1!$A$1:$V$44</definedName>
    <definedName name="_xlnm.Print_Area" localSheetId="8">'Lift Chart'!$A$1:$E$25</definedName>
    <definedName name="_xlnm.Print_Area" localSheetId="7">'Lift Difficulty Table'!$A$1:$I$70</definedName>
  </definedNames>
  <calcPr calcId="125725"/>
</workbook>
</file>

<file path=xl/calcChain.xml><?xml version="1.0" encoding="utf-8"?>
<calcChain xmlns="http://schemas.openxmlformats.org/spreadsheetml/2006/main">
  <c r="P6" i="3"/>
  <c r="P44"/>
  <c r="P43"/>
  <c r="P42"/>
  <c r="P41"/>
  <c r="P40"/>
  <c r="P39"/>
  <c r="P38"/>
  <c r="P37"/>
  <c r="P36"/>
  <c r="P35"/>
  <c r="P33"/>
  <c r="P32"/>
  <c r="P31"/>
  <c r="P30"/>
  <c r="P29"/>
  <c r="P28"/>
  <c r="P27"/>
  <c r="P26"/>
  <c r="P25"/>
  <c r="P24"/>
  <c r="P22"/>
  <c r="P21"/>
  <c r="P20"/>
  <c r="P19"/>
  <c r="P18"/>
  <c r="P17"/>
  <c r="P16"/>
  <c r="P15"/>
  <c r="P14"/>
  <c r="P13"/>
  <c r="P11"/>
  <c r="P10"/>
  <c r="P9"/>
  <c r="P8"/>
  <c r="P7"/>
  <c r="P5"/>
  <c r="P4"/>
  <c r="P3"/>
  <c r="P2"/>
  <c r="P44" i="4"/>
  <c r="P43"/>
  <c r="P42"/>
  <c r="P41"/>
  <c r="P40"/>
  <c r="P39"/>
  <c r="P38"/>
  <c r="P37"/>
  <c r="P36"/>
  <c r="P35"/>
  <c r="P33"/>
  <c r="P32"/>
  <c r="P31"/>
  <c r="P30"/>
  <c r="P29"/>
  <c r="P28"/>
  <c r="P27"/>
  <c r="P26"/>
  <c r="P25"/>
  <c r="P24"/>
  <c r="P22"/>
  <c r="P21"/>
  <c r="P20"/>
  <c r="P19"/>
  <c r="P18"/>
  <c r="P17"/>
  <c r="P16"/>
  <c r="P15"/>
  <c r="P14"/>
  <c r="P13"/>
  <c r="P11"/>
  <c r="P10"/>
  <c r="P9"/>
  <c r="P8"/>
  <c r="P7"/>
  <c r="P6"/>
  <c r="P5"/>
  <c r="P4"/>
  <c r="P3"/>
  <c r="P2"/>
  <c r="P44" i="5"/>
  <c r="P43"/>
  <c r="P42"/>
  <c r="P41"/>
  <c r="P40"/>
  <c r="P39"/>
  <c r="P38"/>
  <c r="P37"/>
  <c r="P36"/>
  <c r="P35"/>
  <c r="P33"/>
  <c r="P32"/>
  <c r="P31"/>
  <c r="P30"/>
  <c r="P29"/>
  <c r="P28"/>
  <c r="P27"/>
  <c r="P26"/>
  <c r="P25"/>
  <c r="P24"/>
  <c r="P22"/>
  <c r="P21"/>
  <c r="P20"/>
  <c r="P19"/>
  <c r="P18"/>
  <c r="P17"/>
  <c r="P16"/>
  <c r="P15"/>
  <c r="P14"/>
  <c r="P13"/>
  <c r="P11"/>
  <c r="P10"/>
  <c r="P9"/>
  <c r="P8"/>
  <c r="P7"/>
  <c r="P6"/>
  <c r="P5"/>
  <c r="P4"/>
  <c r="P3"/>
  <c r="P2"/>
  <c r="P44" i="6"/>
  <c r="P43"/>
  <c r="P42"/>
  <c r="P41"/>
  <c r="P40"/>
  <c r="P39"/>
  <c r="P38"/>
  <c r="P37"/>
  <c r="P36"/>
  <c r="P35"/>
  <c r="P33"/>
  <c r="P32"/>
  <c r="P31"/>
  <c r="P30"/>
  <c r="P29"/>
  <c r="P28"/>
  <c r="P27"/>
  <c r="P26"/>
  <c r="P25"/>
  <c r="P24"/>
  <c r="P22"/>
  <c r="P21"/>
  <c r="P20"/>
  <c r="P19"/>
  <c r="P18"/>
  <c r="P17"/>
  <c r="P16"/>
  <c r="P15"/>
  <c r="P14"/>
  <c r="P13"/>
  <c r="P11"/>
  <c r="P10"/>
  <c r="P9"/>
  <c r="P8"/>
  <c r="P7"/>
  <c r="P6"/>
  <c r="P5"/>
  <c r="P4"/>
  <c r="P3"/>
  <c r="P2"/>
  <c r="P46"/>
  <c r="P47"/>
  <c r="P48"/>
  <c r="P49"/>
  <c r="P50"/>
  <c r="P51"/>
  <c r="P52"/>
  <c r="P53"/>
  <c r="P54"/>
  <c r="P55"/>
  <c r="P57"/>
  <c r="P58"/>
  <c r="P59"/>
  <c r="P60"/>
  <c r="P61"/>
  <c r="P62"/>
  <c r="P63"/>
  <c r="P64"/>
  <c r="P65"/>
  <c r="P66"/>
  <c r="P44" i="7"/>
  <c r="P43"/>
  <c r="P42"/>
  <c r="P41"/>
  <c r="P40"/>
  <c r="P39"/>
  <c r="P38"/>
  <c r="P37"/>
  <c r="P36"/>
  <c r="P35"/>
  <c r="P33"/>
  <c r="P32"/>
  <c r="P31"/>
  <c r="P30"/>
  <c r="P29"/>
  <c r="P28"/>
  <c r="P27"/>
  <c r="P26"/>
  <c r="P25"/>
  <c r="P24"/>
  <c r="P22"/>
  <c r="P21"/>
  <c r="P20"/>
  <c r="P19"/>
  <c r="P18"/>
  <c r="P17"/>
  <c r="P16"/>
  <c r="P15"/>
  <c r="P14"/>
  <c r="P13"/>
  <c r="P11"/>
  <c r="P10"/>
  <c r="P9"/>
  <c r="P8"/>
  <c r="P7"/>
  <c r="P6"/>
  <c r="P5"/>
  <c r="P4"/>
  <c r="P3"/>
  <c r="P2"/>
  <c r="P44" i="8"/>
  <c r="P43"/>
  <c r="P42"/>
  <c r="P41"/>
  <c r="P40"/>
  <c r="P39"/>
  <c r="P38"/>
  <c r="P37"/>
  <c r="P36"/>
  <c r="P35"/>
  <c r="P33"/>
  <c r="P32"/>
  <c r="P31"/>
  <c r="P30"/>
  <c r="P29"/>
  <c r="P28"/>
  <c r="P27"/>
  <c r="P26"/>
  <c r="P25"/>
  <c r="P24"/>
  <c r="P22"/>
  <c r="P21"/>
  <c r="P20"/>
  <c r="P19"/>
  <c r="P18"/>
  <c r="P17"/>
  <c r="P16"/>
  <c r="P15"/>
  <c r="P14"/>
  <c r="P13"/>
  <c r="P11"/>
  <c r="P10"/>
  <c r="P9"/>
  <c r="P8"/>
  <c r="P7"/>
  <c r="P6"/>
  <c r="P5"/>
  <c r="P4"/>
  <c r="P3"/>
  <c r="P2"/>
  <c r="T2" i="9" l="1"/>
  <c r="P44"/>
  <c r="P43"/>
  <c r="P42"/>
  <c r="P41"/>
  <c r="P40"/>
  <c r="P39"/>
  <c r="P38"/>
  <c r="P37"/>
  <c r="P36"/>
  <c r="P35"/>
  <c r="P33"/>
  <c r="P32"/>
  <c r="P31"/>
  <c r="P30"/>
  <c r="P29"/>
  <c r="P28"/>
  <c r="P27"/>
  <c r="P26"/>
  <c r="P25"/>
  <c r="P24"/>
  <c r="P22"/>
  <c r="P21"/>
  <c r="P20"/>
  <c r="P19"/>
  <c r="P18"/>
  <c r="P17"/>
  <c r="P16"/>
  <c r="P15"/>
  <c r="P14"/>
  <c r="P13"/>
  <c r="P2"/>
  <c r="O5"/>
  <c r="P5"/>
  <c r="P6"/>
  <c r="P7"/>
  <c r="P8"/>
  <c r="P9"/>
  <c r="P10"/>
  <c r="P11"/>
  <c r="P3"/>
  <c r="P4"/>
  <c r="L2"/>
  <c r="L3" i="4"/>
  <c r="I3"/>
  <c r="F3"/>
  <c r="C3"/>
  <c r="L4"/>
  <c r="L66" i="6"/>
  <c r="I66"/>
  <c r="F66"/>
  <c r="C66"/>
  <c r="L65"/>
  <c r="I65"/>
  <c r="F65"/>
  <c r="C65"/>
  <c r="L64"/>
  <c r="I64"/>
  <c r="F64"/>
  <c r="C64"/>
  <c r="L63"/>
  <c r="I63"/>
  <c r="F63"/>
  <c r="C63"/>
  <c r="L62"/>
  <c r="I62"/>
  <c r="F62"/>
  <c r="C62"/>
  <c r="L61"/>
  <c r="I61"/>
  <c r="F61"/>
  <c r="C61"/>
  <c r="L60"/>
  <c r="I60"/>
  <c r="F60"/>
  <c r="L59"/>
  <c r="I59"/>
  <c r="F59"/>
  <c r="L58"/>
  <c r="I58"/>
  <c r="F58"/>
  <c r="C58"/>
  <c r="L57"/>
  <c r="I57"/>
  <c r="F57"/>
  <c r="C57"/>
  <c r="L55"/>
  <c r="I55"/>
  <c r="F55"/>
  <c r="C55"/>
  <c r="L54"/>
  <c r="I54"/>
  <c r="F54"/>
  <c r="C54"/>
  <c r="L53"/>
  <c r="I53"/>
  <c r="F53"/>
  <c r="C53"/>
  <c r="L52"/>
  <c r="I52"/>
  <c r="F52"/>
  <c r="C52"/>
  <c r="L51"/>
  <c r="I51"/>
  <c r="F51"/>
  <c r="C51"/>
  <c r="L50"/>
  <c r="I50"/>
  <c r="F50"/>
  <c r="C50"/>
  <c r="L49"/>
  <c r="I49"/>
  <c r="F49"/>
  <c r="L48"/>
  <c r="I48"/>
  <c r="L47"/>
  <c r="I47"/>
  <c r="F47"/>
  <c r="C47"/>
  <c r="L46"/>
  <c r="I46"/>
  <c r="F46"/>
  <c r="C46"/>
  <c r="L44" i="9"/>
  <c r="I44"/>
  <c r="F44"/>
  <c r="C44"/>
  <c r="L43"/>
  <c r="I43"/>
  <c r="F43"/>
  <c r="C43"/>
  <c r="L42"/>
  <c r="I42"/>
  <c r="F42"/>
  <c r="C42"/>
  <c r="L41"/>
  <c r="I41"/>
  <c r="F41"/>
  <c r="C41"/>
  <c r="L40"/>
  <c r="I40"/>
  <c r="F40"/>
  <c r="C40"/>
  <c r="L39"/>
  <c r="I39"/>
  <c r="F39"/>
  <c r="C39"/>
  <c r="L38"/>
  <c r="I38"/>
  <c r="F38"/>
  <c r="C38"/>
  <c r="L37"/>
  <c r="I37"/>
  <c r="F37"/>
  <c r="C37"/>
  <c r="L36"/>
  <c r="I36"/>
  <c r="F36"/>
  <c r="C36"/>
  <c r="L35"/>
  <c r="I35"/>
  <c r="L33"/>
  <c r="I33"/>
  <c r="F33"/>
  <c r="C33"/>
  <c r="L32"/>
  <c r="I32"/>
  <c r="F32"/>
  <c r="C32"/>
  <c r="L31"/>
  <c r="I31"/>
  <c r="F31"/>
  <c r="C31"/>
  <c r="L30"/>
  <c r="I30"/>
  <c r="F30"/>
  <c r="C30"/>
  <c r="L29"/>
  <c r="I29"/>
  <c r="F29"/>
  <c r="C29"/>
  <c r="L28"/>
  <c r="I28"/>
  <c r="F28"/>
  <c r="C28"/>
  <c r="L27"/>
  <c r="I27"/>
  <c r="F27"/>
  <c r="C27"/>
  <c r="L26"/>
  <c r="I26"/>
  <c r="F26"/>
  <c r="C26"/>
  <c r="L25"/>
  <c r="I25"/>
  <c r="L24"/>
  <c r="I24"/>
  <c r="F24"/>
  <c r="C24"/>
  <c r="L22"/>
  <c r="I22"/>
  <c r="F22"/>
  <c r="C22"/>
  <c r="L21"/>
  <c r="I21"/>
  <c r="F21"/>
  <c r="C21"/>
  <c r="L20"/>
  <c r="I20"/>
  <c r="F20"/>
  <c r="C20"/>
  <c r="L19"/>
  <c r="I19"/>
  <c r="F19"/>
  <c r="C19"/>
  <c r="L18"/>
  <c r="I18"/>
  <c r="F18"/>
  <c r="C18"/>
  <c r="L17"/>
  <c r="I17"/>
  <c r="F17"/>
  <c r="C17"/>
  <c r="L15"/>
  <c r="L14"/>
  <c r="L13"/>
  <c r="L11"/>
  <c r="I11"/>
  <c r="F11"/>
  <c r="C11"/>
  <c r="L10"/>
  <c r="I10"/>
  <c r="F10"/>
  <c r="C10"/>
  <c r="L9"/>
  <c r="I9"/>
  <c r="F9"/>
  <c r="C9"/>
  <c r="L8"/>
  <c r="I8"/>
  <c r="F8"/>
  <c r="C8"/>
  <c r="L7"/>
  <c r="I7"/>
  <c r="F7"/>
  <c r="C7"/>
  <c r="L6"/>
  <c r="I6"/>
  <c r="F6"/>
  <c r="C6"/>
  <c r="L5"/>
  <c r="I5"/>
  <c r="F5"/>
  <c r="C5"/>
  <c r="L4"/>
  <c r="I4"/>
  <c r="L3"/>
  <c r="I3"/>
  <c r="L44" i="8"/>
  <c r="I44"/>
  <c r="F44"/>
  <c r="C44"/>
  <c r="L43"/>
  <c r="I43"/>
  <c r="F43"/>
  <c r="C43"/>
  <c r="L42"/>
  <c r="I42"/>
  <c r="F42"/>
  <c r="C42"/>
  <c r="L41"/>
  <c r="I41"/>
  <c r="F41"/>
  <c r="C41"/>
  <c r="L40"/>
  <c r="I40"/>
  <c r="F40"/>
  <c r="C40"/>
  <c r="L39"/>
  <c r="I39"/>
  <c r="L38"/>
  <c r="I38"/>
  <c r="F38"/>
  <c r="L37"/>
  <c r="I37"/>
  <c r="F37"/>
  <c r="L36"/>
  <c r="I36"/>
  <c r="F36"/>
  <c r="C36"/>
  <c r="L35"/>
  <c r="I35"/>
  <c r="L33"/>
  <c r="I33"/>
  <c r="F33"/>
  <c r="C33"/>
  <c r="L32"/>
  <c r="I32"/>
  <c r="F32"/>
  <c r="C32"/>
  <c r="L31"/>
  <c r="I31"/>
  <c r="F31"/>
  <c r="C31"/>
  <c r="L30"/>
  <c r="I30"/>
  <c r="F30"/>
  <c r="C30"/>
  <c r="L29"/>
  <c r="I29"/>
  <c r="F29"/>
  <c r="C29"/>
  <c r="L28"/>
  <c r="I28"/>
  <c r="F28"/>
  <c r="C28"/>
  <c r="L27"/>
  <c r="I27"/>
  <c r="F27"/>
  <c r="L26"/>
  <c r="I26"/>
  <c r="F26"/>
  <c r="C26"/>
  <c r="L25"/>
  <c r="I25"/>
  <c r="F25"/>
  <c r="C25"/>
  <c r="L24"/>
  <c r="I24"/>
  <c r="L22"/>
  <c r="I22"/>
  <c r="F22"/>
  <c r="C22"/>
  <c r="L21"/>
  <c r="I21"/>
  <c r="F21"/>
  <c r="C21"/>
  <c r="L20"/>
  <c r="I20"/>
  <c r="F20"/>
  <c r="C20"/>
  <c r="L19"/>
  <c r="I19"/>
  <c r="F19"/>
  <c r="C19"/>
  <c r="L18"/>
  <c r="L17"/>
  <c r="I17"/>
  <c r="F17"/>
  <c r="C17"/>
  <c r="L16"/>
  <c r="I16"/>
  <c r="F16"/>
  <c r="C16"/>
  <c r="L15"/>
  <c r="I15"/>
  <c r="F15"/>
  <c r="C15"/>
  <c r="L14"/>
  <c r="I14"/>
  <c r="L13"/>
  <c r="I13"/>
  <c r="F13"/>
  <c r="L11"/>
  <c r="I11"/>
  <c r="F11"/>
  <c r="C11"/>
  <c r="L10"/>
  <c r="I10"/>
  <c r="F10"/>
  <c r="C10"/>
  <c r="L9"/>
  <c r="I9"/>
  <c r="F9"/>
  <c r="C9"/>
  <c r="L8"/>
  <c r="I8"/>
  <c r="F8"/>
  <c r="C8"/>
  <c r="L7"/>
  <c r="I7"/>
  <c r="F7"/>
  <c r="C7"/>
  <c r="L6"/>
  <c r="I6"/>
  <c r="F6"/>
  <c r="C6"/>
  <c r="L5"/>
  <c r="L4"/>
  <c r="I4"/>
  <c r="L3"/>
  <c r="I3"/>
  <c r="L44" i="7"/>
  <c r="I44"/>
  <c r="F44"/>
  <c r="C44"/>
  <c r="L43"/>
  <c r="I43"/>
  <c r="F43"/>
  <c r="C43"/>
  <c r="L42"/>
  <c r="I42"/>
  <c r="F42"/>
  <c r="C42"/>
  <c r="L41"/>
  <c r="I41"/>
  <c r="F41"/>
  <c r="C41"/>
  <c r="L40"/>
  <c r="I40"/>
  <c r="F40"/>
  <c r="C40"/>
  <c r="L39"/>
  <c r="I39"/>
  <c r="F39"/>
  <c r="C39"/>
  <c r="L38"/>
  <c r="I38"/>
  <c r="F38"/>
  <c r="C38"/>
  <c r="L37"/>
  <c r="I37"/>
  <c r="F37"/>
  <c r="C37"/>
  <c r="L36"/>
  <c r="I36"/>
  <c r="L35"/>
  <c r="I35"/>
  <c r="L33"/>
  <c r="I33"/>
  <c r="F33"/>
  <c r="C33"/>
  <c r="L32"/>
  <c r="I32"/>
  <c r="F32"/>
  <c r="C32"/>
  <c r="L31"/>
  <c r="I31"/>
  <c r="F31"/>
  <c r="C31"/>
  <c r="L30"/>
  <c r="I30"/>
  <c r="F30"/>
  <c r="C30"/>
  <c r="L29"/>
  <c r="I29"/>
  <c r="F29"/>
  <c r="C29"/>
  <c r="L28"/>
  <c r="I28"/>
  <c r="F28"/>
  <c r="C28"/>
  <c r="L27"/>
  <c r="I27"/>
  <c r="F27"/>
  <c r="C27"/>
  <c r="L26"/>
  <c r="I26"/>
  <c r="F26"/>
  <c r="C26"/>
  <c r="L25"/>
  <c r="I25"/>
  <c r="F25"/>
  <c r="C25"/>
  <c r="L24"/>
  <c r="I24"/>
  <c r="L22"/>
  <c r="I22"/>
  <c r="F22"/>
  <c r="C22"/>
  <c r="L21"/>
  <c r="I21"/>
  <c r="F21"/>
  <c r="C21"/>
  <c r="L20"/>
  <c r="I20"/>
  <c r="F20"/>
  <c r="C20"/>
  <c r="L19"/>
  <c r="I19"/>
  <c r="F19"/>
  <c r="C19"/>
  <c r="L18"/>
  <c r="I18"/>
  <c r="F18"/>
  <c r="C18"/>
  <c r="L17"/>
  <c r="I17"/>
  <c r="F17"/>
  <c r="C17"/>
  <c r="L16"/>
  <c r="I16"/>
  <c r="F16"/>
  <c r="C16"/>
  <c r="L15"/>
  <c r="I15"/>
  <c r="L14"/>
  <c r="I14"/>
  <c r="F14"/>
  <c r="L13"/>
  <c r="I13"/>
  <c r="F13"/>
  <c r="L11"/>
  <c r="I11"/>
  <c r="F11"/>
  <c r="C11"/>
  <c r="L10"/>
  <c r="I10"/>
  <c r="F10"/>
  <c r="C10"/>
  <c r="L9"/>
  <c r="I9"/>
  <c r="F9"/>
  <c r="C9"/>
  <c r="L8"/>
  <c r="I8"/>
  <c r="F8"/>
  <c r="C8"/>
  <c r="L7"/>
  <c r="I7"/>
  <c r="F7"/>
  <c r="C7"/>
  <c r="L6"/>
  <c r="I6"/>
  <c r="F6"/>
  <c r="C6"/>
  <c r="L5"/>
  <c r="I5"/>
  <c r="F5"/>
  <c r="C5"/>
  <c r="L4"/>
  <c r="I4"/>
  <c r="F4"/>
  <c r="C4"/>
  <c r="L2"/>
  <c r="I2"/>
  <c r="L44" i="6"/>
  <c r="I44"/>
  <c r="F44"/>
  <c r="C44"/>
  <c r="L43"/>
  <c r="I43"/>
  <c r="F43"/>
  <c r="C43"/>
  <c r="L42"/>
  <c r="I42"/>
  <c r="F42"/>
  <c r="C42"/>
  <c r="L41"/>
  <c r="I41"/>
  <c r="F41"/>
  <c r="C41"/>
  <c r="L40"/>
  <c r="I40"/>
  <c r="F40"/>
  <c r="C40"/>
  <c r="L39"/>
  <c r="I39"/>
  <c r="F39"/>
  <c r="C39"/>
  <c r="L38"/>
  <c r="I38"/>
  <c r="F38"/>
  <c r="L37"/>
  <c r="I37"/>
  <c r="F37"/>
  <c r="C37"/>
  <c r="L36"/>
  <c r="I36"/>
  <c r="F36"/>
  <c r="C36"/>
  <c r="L35"/>
  <c r="I35"/>
  <c r="L33"/>
  <c r="I33"/>
  <c r="F33"/>
  <c r="C33"/>
  <c r="L32"/>
  <c r="I32"/>
  <c r="F32"/>
  <c r="C32"/>
  <c r="L31"/>
  <c r="I31"/>
  <c r="F31"/>
  <c r="C31"/>
  <c r="L30"/>
  <c r="I30"/>
  <c r="F30"/>
  <c r="C30"/>
  <c r="L29"/>
  <c r="I29"/>
  <c r="F29"/>
  <c r="C29"/>
  <c r="L28"/>
  <c r="I28"/>
  <c r="L27"/>
  <c r="I27"/>
  <c r="L25"/>
  <c r="I25"/>
  <c r="F25"/>
  <c r="L24"/>
  <c r="I24"/>
  <c r="L22"/>
  <c r="I22"/>
  <c r="F22"/>
  <c r="C22"/>
  <c r="L21"/>
  <c r="I21"/>
  <c r="F21"/>
  <c r="C21"/>
  <c r="L20"/>
  <c r="I20"/>
  <c r="F20"/>
  <c r="C20"/>
  <c r="L19"/>
  <c r="I19"/>
  <c r="F19"/>
  <c r="C19"/>
  <c r="L18"/>
  <c r="I18"/>
  <c r="F18"/>
  <c r="C18"/>
  <c r="L17"/>
  <c r="I17"/>
  <c r="F17"/>
  <c r="C17"/>
  <c r="L16"/>
  <c r="L15"/>
  <c r="I15"/>
  <c r="F15"/>
  <c r="L14"/>
  <c r="I14"/>
  <c r="F14"/>
  <c r="L13"/>
  <c r="L11"/>
  <c r="I11"/>
  <c r="F11"/>
  <c r="C11"/>
  <c r="L10"/>
  <c r="I10"/>
  <c r="F10"/>
  <c r="C10"/>
  <c r="L9"/>
  <c r="I9"/>
  <c r="F9"/>
  <c r="C9"/>
  <c r="L8"/>
  <c r="I8"/>
  <c r="F8"/>
  <c r="C8"/>
  <c r="L7"/>
  <c r="I7"/>
  <c r="F7"/>
  <c r="C7"/>
  <c r="L6"/>
  <c r="I6"/>
  <c r="F6"/>
  <c r="C6"/>
  <c r="L5"/>
  <c r="I5"/>
  <c r="F5"/>
  <c r="C5"/>
  <c r="L4"/>
  <c r="I4"/>
  <c r="F4"/>
  <c r="C4"/>
  <c r="L3"/>
  <c r="I3"/>
  <c r="F3"/>
  <c r="C3"/>
  <c r="L2"/>
  <c r="I2"/>
  <c r="F2"/>
  <c r="L44" i="5"/>
  <c r="I44"/>
  <c r="F44"/>
  <c r="C44"/>
  <c r="L43"/>
  <c r="I43"/>
  <c r="F43"/>
  <c r="C43"/>
  <c r="L42"/>
  <c r="I42"/>
  <c r="F42"/>
  <c r="C42"/>
  <c r="L41"/>
  <c r="I41"/>
  <c r="F41"/>
  <c r="C41"/>
  <c r="L40"/>
  <c r="I40"/>
  <c r="F40"/>
  <c r="C40"/>
  <c r="L39"/>
  <c r="I39"/>
  <c r="F39"/>
  <c r="C39"/>
  <c r="L38"/>
  <c r="I38"/>
  <c r="F38"/>
  <c r="C38"/>
  <c r="L37"/>
  <c r="I37"/>
  <c r="F37"/>
  <c r="C37"/>
  <c r="L36"/>
  <c r="I36"/>
  <c r="F36"/>
  <c r="L35"/>
  <c r="I35"/>
  <c r="F35"/>
  <c r="L33"/>
  <c r="I33"/>
  <c r="F33"/>
  <c r="C33"/>
  <c r="L32"/>
  <c r="I32"/>
  <c r="F32"/>
  <c r="C32"/>
  <c r="L31"/>
  <c r="I31"/>
  <c r="F31"/>
  <c r="C31"/>
  <c r="L30"/>
  <c r="I30"/>
  <c r="F30"/>
  <c r="C30"/>
  <c r="L29"/>
  <c r="I29"/>
  <c r="F29"/>
  <c r="C29"/>
  <c r="L28"/>
  <c r="I28"/>
  <c r="F28"/>
  <c r="C28"/>
  <c r="L27"/>
  <c r="I27"/>
  <c r="F27"/>
  <c r="C27"/>
  <c r="L26"/>
  <c r="I26"/>
  <c r="F26"/>
  <c r="L25"/>
  <c r="I25"/>
  <c r="F25"/>
  <c r="L24"/>
  <c r="I24"/>
  <c r="F24"/>
  <c r="L22"/>
  <c r="I22"/>
  <c r="F22"/>
  <c r="C22"/>
  <c r="L21"/>
  <c r="I21"/>
  <c r="F21"/>
  <c r="C21"/>
  <c r="L20"/>
  <c r="I20"/>
  <c r="F20"/>
  <c r="C20"/>
  <c r="L19"/>
  <c r="I19"/>
  <c r="F19"/>
  <c r="C19"/>
  <c r="L18"/>
  <c r="I18"/>
  <c r="F18"/>
  <c r="C18"/>
  <c r="L17"/>
  <c r="I17"/>
  <c r="F17"/>
  <c r="C17"/>
  <c r="L16"/>
  <c r="I16"/>
  <c r="F16"/>
  <c r="C16"/>
  <c r="L15"/>
  <c r="I15"/>
  <c r="F15"/>
  <c r="C15"/>
  <c r="L14"/>
  <c r="I14"/>
  <c r="F14"/>
  <c r="L13"/>
  <c r="I13"/>
  <c r="F13"/>
  <c r="L11"/>
  <c r="I11"/>
  <c r="F11"/>
  <c r="C11"/>
  <c r="L10"/>
  <c r="I10"/>
  <c r="F10"/>
  <c r="C10"/>
  <c r="L9"/>
  <c r="I9"/>
  <c r="F9"/>
  <c r="C9"/>
  <c r="L8"/>
  <c r="I8"/>
  <c r="F8"/>
  <c r="C8"/>
  <c r="L7"/>
  <c r="I7"/>
  <c r="F7"/>
  <c r="C7"/>
  <c r="L6"/>
  <c r="I6"/>
  <c r="F6"/>
  <c r="C6"/>
  <c r="L5"/>
  <c r="I5"/>
  <c r="F5"/>
  <c r="C5"/>
  <c r="L4"/>
  <c r="L44" i="4"/>
  <c r="I44"/>
  <c r="F44"/>
  <c r="C44"/>
  <c r="L43"/>
  <c r="I43"/>
  <c r="F43"/>
  <c r="C43"/>
  <c r="L42"/>
  <c r="I42"/>
  <c r="F42"/>
  <c r="C42"/>
  <c r="L41"/>
  <c r="I41"/>
  <c r="F41"/>
  <c r="C41"/>
  <c r="L40"/>
  <c r="I40"/>
  <c r="F40"/>
  <c r="C40"/>
  <c r="L39"/>
  <c r="I39"/>
  <c r="F39"/>
  <c r="C39"/>
  <c r="L38"/>
  <c r="I38"/>
  <c r="F38"/>
  <c r="C38"/>
  <c r="L37"/>
  <c r="I37"/>
  <c r="L36"/>
  <c r="I36"/>
  <c r="L35"/>
  <c r="I35"/>
  <c r="F35"/>
  <c r="L33"/>
  <c r="I33"/>
  <c r="F33"/>
  <c r="C33"/>
  <c r="L32"/>
  <c r="I32"/>
  <c r="F32"/>
  <c r="C32"/>
  <c r="L31"/>
  <c r="I31"/>
  <c r="F31"/>
  <c r="C31"/>
  <c r="L30"/>
  <c r="I30"/>
  <c r="F30"/>
  <c r="C30"/>
  <c r="L29"/>
  <c r="I29"/>
  <c r="F29"/>
  <c r="C29"/>
  <c r="L28"/>
  <c r="I28"/>
  <c r="F28"/>
  <c r="C28"/>
  <c r="L27"/>
  <c r="I27"/>
  <c r="F27"/>
  <c r="C27"/>
  <c r="L26"/>
  <c r="I26"/>
  <c r="L25"/>
  <c r="I25"/>
  <c r="F25"/>
  <c r="C25"/>
  <c r="L24"/>
  <c r="I24"/>
  <c r="L22"/>
  <c r="I22"/>
  <c r="F22"/>
  <c r="C22"/>
  <c r="O22" s="1"/>
  <c r="T22" s="1"/>
  <c r="L21"/>
  <c r="I21"/>
  <c r="F21"/>
  <c r="C21"/>
  <c r="O21" s="1"/>
  <c r="T21" s="1"/>
  <c r="L20"/>
  <c r="I20"/>
  <c r="F20"/>
  <c r="C20"/>
  <c r="O20" s="1"/>
  <c r="T20" s="1"/>
  <c r="L19"/>
  <c r="I19"/>
  <c r="F19"/>
  <c r="C19"/>
  <c r="O19" s="1"/>
  <c r="T19" s="1"/>
  <c r="L18"/>
  <c r="I18"/>
  <c r="F18"/>
  <c r="C18"/>
  <c r="O18" s="1"/>
  <c r="T18" s="1"/>
  <c r="L17"/>
  <c r="I17"/>
  <c r="F17"/>
  <c r="C17"/>
  <c r="O17" s="1"/>
  <c r="T17" s="1"/>
  <c r="L16"/>
  <c r="I16"/>
  <c r="F16"/>
  <c r="C16"/>
  <c r="O16" s="1"/>
  <c r="T16" s="1"/>
  <c r="L15"/>
  <c r="I15"/>
  <c r="F15"/>
  <c r="C15"/>
  <c r="O15" s="1"/>
  <c r="T15" s="1"/>
  <c r="L13"/>
  <c r="I13"/>
  <c r="F13"/>
  <c r="L11"/>
  <c r="I11"/>
  <c r="F11"/>
  <c r="C11"/>
  <c r="L10"/>
  <c r="I10"/>
  <c r="F10"/>
  <c r="C10"/>
  <c r="L9"/>
  <c r="I9"/>
  <c r="F9"/>
  <c r="C9"/>
  <c r="L8"/>
  <c r="I8"/>
  <c r="F8"/>
  <c r="C8"/>
  <c r="L7"/>
  <c r="I7"/>
  <c r="F7"/>
  <c r="C7"/>
  <c r="L6"/>
  <c r="I6"/>
  <c r="F6"/>
  <c r="C6"/>
  <c r="L5"/>
  <c r="I5"/>
  <c r="L2"/>
  <c r="E69" i="2"/>
  <c r="E68"/>
  <c r="B46"/>
  <c r="B23"/>
  <c r="E70"/>
  <c r="B65"/>
  <c r="I3" i="7" s="1"/>
  <c r="E67" i="2"/>
  <c r="B70"/>
  <c r="F2" i="7" s="1"/>
  <c r="L2" i="8" l="1"/>
  <c r="I13" i="9"/>
  <c r="L2" i="5"/>
  <c r="I15" i="9"/>
  <c r="O6" i="4"/>
  <c r="T6" s="1"/>
  <c r="O7"/>
  <c r="T7" s="1"/>
  <c r="O3"/>
  <c r="O8"/>
  <c r="T8" s="1"/>
  <c r="O9"/>
  <c r="T9" s="1"/>
  <c r="O10"/>
  <c r="T10" s="1"/>
  <c r="O11"/>
  <c r="T11" s="1"/>
  <c r="O28"/>
  <c r="T28" s="1"/>
  <c r="O30"/>
  <c r="T30" s="1"/>
  <c r="O32"/>
  <c r="T32" s="1"/>
  <c r="O33"/>
  <c r="T33" s="1"/>
  <c r="I5" i="8"/>
  <c r="I16" i="9"/>
  <c r="O25" i="4"/>
  <c r="T25" s="1"/>
  <c r="O27"/>
  <c r="T27" s="1"/>
  <c r="O29"/>
  <c r="T29" s="1"/>
  <c r="O31"/>
  <c r="T31" s="1"/>
  <c r="O46" i="6"/>
  <c r="T46" s="1"/>
  <c r="O47"/>
  <c r="T47" s="1"/>
  <c r="O50"/>
  <c r="T50" s="1"/>
  <c r="O51"/>
  <c r="T51" s="1"/>
  <c r="O52"/>
  <c r="T52" s="1"/>
  <c r="O53"/>
  <c r="T53" s="1"/>
  <c r="O54"/>
  <c r="T54" s="1"/>
  <c r="O55"/>
  <c r="T55" s="1"/>
  <c r="O57"/>
  <c r="T57" s="1"/>
  <c r="O58"/>
  <c r="T58" s="1"/>
  <c r="O61"/>
  <c r="T61" s="1"/>
  <c r="O62"/>
  <c r="T62" s="1"/>
  <c r="O63"/>
  <c r="T63" s="1"/>
  <c r="O64"/>
  <c r="T64" s="1"/>
  <c r="O65"/>
  <c r="T65" s="1"/>
  <c r="O66"/>
  <c r="T66" s="1"/>
  <c r="O38" i="4"/>
  <c r="T38" s="1"/>
  <c r="O39"/>
  <c r="T39" s="1"/>
  <c r="O40"/>
  <c r="T40" s="1"/>
  <c r="O41"/>
  <c r="T41" s="1"/>
  <c r="O42"/>
  <c r="T42" s="1"/>
  <c r="O43"/>
  <c r="T43" s="1"/>
  <c r="O44"/>
  <c r="T44" s="1"/>
  <c r="O5" i="5"/>
  <c r="T5" s="1"/>
  <c r="O6"/>
  <c r="T6" s="1"/>
  <c r="O7"/>
  <c r="T7" s="1"/>
  <c r="O8"/>
  <c r="T8" s="1"/>
  <c r="O9"/>
  <c r="T9" s="1"/>
  <c r="O10"/>
  <c r="T10" s="1"/>
  <c r="O11"/>
  <c r="T11" s="1"/>
  <c r="O15"/>
  <c r="T15" s="1"/>
  <c r="O16"/>
  <c r="T16" s="1"/>
  <c r="O17"/>
  <c r="T17" s="1"/>
  <c r="O18"/>
  <c r="T18" s="1"/>
  <c r="O19"/>
  <c r="T19" s="1"/>
  <c r="O20"/>
  <c r="T20" s="1"/>
  <c r="O21"/>
  <c r="T21" s="1"/>
  <c r="O22"/>
  <c r="T22" s="1"/>
  <c r="O27"/>
  <c r="T27" s="1"/>
  <c r="O28"/>
  <c r="T28" s="1"/>
  <c r="O29"/>
  <c r="T29" s="1"/>
  <c r="O30"/>
  <c r="T30" s="1"/>
  <c r="O31"/>
  <c r="T31" s="1"/>
  <c r="O32"/>
  <c r="T32" s="1"/>
  <c r="O33"/>
  <c r="T33" s="1"/>
  <c r="O37"/>
  <c r="T37" s="1"/>
  <c r="O38"/>
  <c r="T38" s="1"/>
  <c r="O39"/>
  <c r="T39" s="1"/>
  <c r="O40"/>
  <c r="T40" s="1"/>
  <c r="O41"/>
  <c r="T41" s="1"/>
  <c r="O42"/>
  <c r="T42" s="1"/>
  <c r="O43"/>
  <c r="T43" s="1"/>
  <c r="O44"/>
  <c r="T44" s="1"/>
  <c r="O3" i="6"/>
  <c r="T3" s="1"/>
  <c r="O4"/>
  <c r="T4" s="1"/>
  <c r="O5"/>
  <c r="T5" s="1"/>
  <c r="O6"/>
  <c r="T6" s="1"/>
  <c r="O7"/>
  <c r="T7" s="1"/>
  <c r="O8"/>
  <c r="T8" s="1"/>
  <c r="O9"/>
  <c r="T9" s="1"/>
  <c r="O10"/>
  <c r="T10" s="1"/>
  <c r="O11"/>
  <c r="T11" s="1"/>
  <c r="O17"/>
  <c r="T17" s="1"/>
  <c r="O18"/>
  <c r="T18" s="1"/>
  <c r="O19"/>
  <c r="T19" s="1"/>
  <c r="O20"/>
  <c r="T20" s="1"/>
  <c r="O21"/>
  <c r="T21" s="1"/>
  <c r="O22"/>
  <c r="T22" s="1"/>
  <c r="O29"/>
  <c r="T29" s="1"/>
  <c r="O30"/>
  <c r="T30" s="1"/>
  <c r="O31"/>
  <c r="T31" s="1"/>
  <c r="O32"/>
  <c r="T32" s="1"/>
  <c r="O33"/>
  <c r="T33" s="1"/>
  <c r="O36"/>
  <c r="T36" s="1"/>
  <c r="O37"/>
  <c r="T37" s="1"/>
  <c r="O39"/>
  <c r="T39" s="1"/>
  <c r="O40"/>
  <c r="T40" s="1"/>
  <c r="O41"/>
  <c r="T41" s="1"/>
  <c r="O42"/>
  <c r="T42" s="1"/>
  <c r="O43"/>
  <c r="T43" s="1"/>
  <c r="O44"/>
  <c r="T44" s="1"/>
  <c r="O4" i="7"/>
  <c r="T4" s="1"/>
  <c r="O5"/>
  <c r="T5" s="1"/>
  <c r="O6"/>
  <c r="T6" s="1"/>
  <c r="O7"/>
  <c r="T7" s="1"/>
  <c r="O8"/>
  <c r="T8" s="1"/>
  <c r="O9"/>
  <c r="T9" s="1"/>
  <c r="O10"/>
  <c r="T10" s="1"/>
  <c r="O11"/>
  <c r="T11" s="1"/>
  <c r="O16"/>
  <c r="T16" s="1"/>
  <c r="O17"/>
  <c r="T17" s="1"/>
  <c r="O18"/>
  <c r="T18" s="1"/>
  <c r="O19"/>
  <c r="T19" s="1"/>
  <c r="O20"/>
  <c r="T20" s="1"/>
  <c r="O21"/>
  <c r="T21" s="1"/>
  <c r="O22"/>
  <c r="T22" s="1"/>
  <c r="O25"/>
  <c r="T25" s="1"/>
  <c r="O26"/>
  <c r="T26" s="1"/>
  <c r="O27"/>
  <c r="T27" s="1"/>
  <c r="O28"/>
  <c r="T28" s="1"/>
  <c r="O29"/>
  <c r="T29" s="1"/>
  <c r="O30"/>
  <c r="T30" s="1"/>
  <c r="O31"/>
  <c r="T31" s="1"/>
  <c r="O32"/>
  <c r="T32" s="1"/>
  <c r="O33"/>
  <c r="T33" s="1"/>
  <c r="O37"/>
  <c r="T37" s="1"/>
  <c r="O38"/>
  <c r="T38" s="1"/>
  <c r="O39"/>
  <c r="T39" s="1"/>
  <c r="O40"/>
  <c r="T40" s="1"/>
  <c r="O41"/>
  <c r="T41" s="1"/>
  <c r="O42"/>
  <c r="T42" s="1"/>
  <c r="O43"/>
  <c r="T43" s="1"/>
  <c r="O44"/>
  <c r="T44" s="1"/>
  <c r="O6" i="8"/>
  <c r="T6" s="1"/>
  <c r="O7"/>
  <c r="T7" s="1"/>
  <c r="O8"/>
  <c r="T8" s="1"/>
  <c r="O9"/>
  <c r="T9" s="1"/>
  <c r="O10"/>
  <c r="T10" s="1"/>
  <c r="O11"/>
  <c r="T11" s="1"/>
  <c r="O15"/>
  <c r="T15" s="1"/>
  <c r="O16"/>
  <c r="T16" s="1"/>
  <c r="O17"/>
  <c r="T17" s="1"/>
  <c r="O19"/>
  <c r="T19" s="1"/>
  <c r="O20"/>
  <c r="T20" s="1"/>
  <c r="O21"/>
  <c r="T21" s="1"/>
  <c r="O22"/>
  <c r="T22" s="1"/>
  <c r="O25"/>
  <c r="T25" s="1"/>
  <c r="O26"/>
  <c r="T26" s="1"/>
  <c r="O28"/>
  <c r="T28" s="1"/>
  <c r="O29"/>
  <c r="T29" s="1"/>
  <c r="O30"/>
  <c r="T30" s="1"/>
  <c r="O31"/>
  <c r="T31" s="1"/>
  <c r="O32"/>
  <c r="T32" s="1"/>
  <c r="O33"/>
  <c r="T33" s="1"/>
  <c r="O36"/>
  <c r="T36" s="1"/>
  <c r="O40"/>
  <c r="T40" s="1"/>
  <c r="O41"/>
  <c r="T41" s="1"/>
  <c r="O42"/>
  <c r="T42" s="1"/>
  <c r="O43"/>
  <c r="T43" s="1"/>
  <c r="O44"/>
  <c r="T44" s="1"/>
  <c r="O6" i="9"/>
  <c r="T6" s="1"/>
  <c r="O7"/>
  <c r="T7" s="1"/>
  <c r="O8"/>
  <c r="T8" s="1"/>
  <c r="O9"/>
  <c r="T9" s="1"/>
  <c r="O10"/>
  <c r="T10" s="1"/>
  <c r="O11"/>
  <c r="T11" s="1"/>
  <c r="O17"/>
  <c r="T17" s="1"/>
  <c r="O18"/>
  <c r="T18" s="1"/>
  <c r="O19"/>
  <c r="T19" s="1"/>
  <c r="O20"/>
  <c r="T20" s="1"/>
  <c r="O21"/>
  <c r="T21" s="1"/>
  <c r="O22"/>
  <c r="T22" s="1"/>
  <c r="O24"/>
  <c r="T24" s="1"/>
  <c r="O26"/>
  <c r="T26" s="1"/>
  <c r="O27"/>
  <c r="T27" s="1"/>
  <c r="O28"/>
  <c r="T28" s="1"/>
  <c r="O29"/>
  <c r="T29" s="1"/>
  <c r="O30"/>
  <c r="T30" s="1"/>
  <c r="O31"/>
  <c r="T31" s="1"/>
  <c r="O32"/>
  <c r="T32" s="1"/>
  <c r="O33"/>
  <c r="T33" s="1"/>
  <c r="O36"/>
  <c r="T36" s="1"/>
  <c r="O37"/>
  <c r="T37" s="1"/>
  <c r="O38"/>
  <c r="T38" s="1"/>
  <c r="O39"/>
  <c r="T39" s="1"/>
  <c r="O40"/>
  <c r="T40" s="1"/>
  <c r="O41"/>
  <c r="T41" s="1"/>
  <c r="O42"/>
  <c r="T42" s="1"/>
  <c r="O43"/>
  <c r="T43" s="1"/>
  <c r="O44"/>
  <c r="T44" s="1"/>
  <c r="T5"/>
  <c r="T3" i="4"/>
  <c r="E39" i="2"/>
  <c r="B51"/>
  <c r="E35"/>
  <c r="B34"/>
  <c r="L18" i="3"/>
  <c r="I18"/>
  <c r="F18"/>
  <c r="C18"/>
  <c r="E4" i="2"/>
  <c r="E5"/>
  <c r="E3"/>
  <c r="E66"/>
  <c r="E65"/>
  <c r="E64"/>
  <c r="B56"/>
  <c r="B59"/>
  <c r="B2"/>
  <c r="E63"/>
  <c r="E62"/>
  <c r="E61"/>
  <c r="B22"/>
  <c r="B52"/>
  <c r="B14"/>
  <c r="E60"/>
  <c r="E59"/>
  <c r="E58"/>
  <c r="B15"/>
  <c r="B41"/>
  <c r="B6"/>
  <c r="E57"/>
  <c r="E56"/>
  <c r="E55"/>
  <c r="B50"/>
  <c r="B66"/>
  <c r="C18" i="8" s="1"/>
  <c r="B12" i="2"/>
  <c r="E54"/>
  <c r="E53"/>
  <c r="E52"/>
  <c r="B45"/>
  <c r="B68"/>
  <c r="B26"/>
  <c r="E51"/>
  <c r="E50"/>
  <c r="E49"/>
  <c r="B10"/>
  <c r="B57"/>
  <c r="B7"/>
  <c r="E48"/>
  <c r="E47"/>
  <c r="E46"/>
  <c r="B9"/>
  <c r="C27" i="3" s="1"/>
  <c r="B44" i="2"/>
  <c r="B3"/>
  <c r="E45"/>
  <c r="E44"/>
  <c r="E43"/>
  <c r="B24"/>
  <c r="B31"/>
  <c r="B11"/>
  <c r="E42"/>
  <c r="E41"/>
  <c r="E40"/>
  <c r="B64"/>
  <c r="L3" i="7" s="1"/>
  <c r="B67" i="2"/>
  <c r="B35"/>
  <c r="E38"/>
  <c r="E37"/>
  <c r="B28"/>
  <c r="B8"/>
  <c r="E36"/>
  <c r="E34"/>
  <c r="B43"/>
  <c r="L2" i="3" s="1"/>
  <c r="B25" i="2"/>
  <c r="E33"/>
  <c r="E32"/>
  <c r="E31"/>
  <c r="B5"/>
  <c r="B30"/>
  <c r="B4"/>
  <c r="B69"/>
  <c r="F39" i="8" s="1"/>
  <c r="E30" i="2"/>
  <c r="B36"/>
  <c r="E28"/>
  <c r="B19"/>
  <c r="E27"/>
  <c r="E26"/>
  <c r="E25"/>
  <c r="B54"/>
  <c r="B49"/>
  <c r="B33"/>
  <c r="E24"/>
  <c r="E23"/>
  <c r="E22"/>
  <c r="B13"/>
  <c r="B42"/>
  <c r="C15" i="3" s="1"/>
  <c r="B63" i="2"/>
  <c r="F13" i="6" s="1"/>
  <c r="E21" i="2"/>
  <c r="E20"/>
  <c r="E19"/>
  <c r="E18"/>
  <c r="B32"/>
  <c r="F24" i="7" s="1"/>
  <c r="B40" i="2"/>
  <c r="B61"/>
  <c r="B27"/>
  <c r="E17"/>
  <c r="E16"/>
  <c r="E15"/>
  <c r="E14"/>
  <c r="B18"/>
  <c r="B20"/>
  <c r="B55"/>
  <c r="L26" i="6" s="1"/>
  <c r="B17" i="2"/>
  <c r="E13"/>
  <c r="E12"/>
  <c r="E11"/>
  <c r="E10"/>
  <c r="B47"/>
  <c r="B48"/>
  <c r="B53"/>
  <c r="B29"/>
  <c r="I25" i="3" s="1"/>
  <c r="E9" i="2"/>
  <c r="E8"/>
  <c r="E7"/>
  <c r="E6"/>
  <c r="B39"/>
  <c r="B58"/>
  <c r="B62"/>
  <c r="I24" i="3" s="1"/>
  <c r="B37" i="2"/>
  <c r="I13" i="3" s="1"/>
  <c r="B21" i="2"/>
  <c r="B60"/>
  <c r="B16"/>
  <c r="C35" i="3" s="1"/>
  <c r="E29" i="2"/>
  <c r="L27" i="3"/>
  <c r="I27"/>
  <c r="F27"/>
  <c r="L26"/>
  <c r="I26"/>
  <c r="F26"/>
  <c r="C26"/>
  <c r="L25"/>
  <c r="F25"/>
  <c r="L24"/>
  <c r="F24"/>
  <c r="L16"/>
  <c r="I16"/>
  <c r="F16"/>
  <c r="C16"/>
  <c r="L15"/>
  <c r="I15"/>
  <c r="F15"/>
  <c r="L14"/>
  <c r="I14"/>
  <c r="F14"/>
  <c r="C14"/>
  <c r="L13"/>
  <c r="F13"/>
  <c r="C13"/>
  <c r="L7"/>
  <c r="I7"/>
  <c r="F7"/>
  <c r="C7"/>
  <c r="L6"/>
  <c r="I6"/>
  <c r="F6"/>
  <c r="C6"/>
  <c r="L5"/>
  <c r="I5"/>
  <c r="F5"/>
  <c r="C5"/>
  <c r="C4"/>
  <c r="C3"/>
  <c r="F2"/>
  <c r="I39"/>
  <c r="F39"/>
  <c r="C39"/>
  <c r="I38"/>
  <c r="F38"/>
  <c r="C38"/>
  <c r="I37"/>
  <c r="F37"/>
  <c r="C37"/>
  <c r="I36"/>
  <c r="F36"/>
  <c r="C36"/>
  <c r="I35"/>
  <c r="F35"/>
  <c r="L17"/>
  <c r="I17"/>
  <c r="F17"/>
  <c r="C17"/>
  <c r="I9"/>
  <c r="F9"/>
  <c r="C9"/>
  <c r="I8"/>
  <c r="F8"/>
  <c r="C8"/>
  <c r="L8"/>
  <c r="L9"/>
  <c r="C10"/>
  <c r="F10"/>
  <c r="I10"/>
  <c r="L10"/>
  <c r="L44"/>
  <c r="I44"/>
  <c r="F44"/>
  <c r="C44"/>
  <c r="L43"/>
  <c r="I43"/>
  <c r="F43"/>
  <c r="C43"/>
  <c r="L42"/>
  <c r="I42"/>
  <c r="F42"/>
  <c r="C42"/>
  <c r="L41"/>
  <c r="I41"/>
  <c r="F41"/>
  <c r="C41"/>
  <c r="L40"/>
  <c r="I40"/>
  <c r="F40"/>
  <c r="C40"/>
  <c r="L39"/>
  <c r="L38"/>
  <c r="L37"/>
  <c r="L36"/>
  <c r="L35"/>
  <c r="L33"/>
  <c r="I33"/>
  <c r="F33"/>
  <c r="C33"/>
  <c r="L32"/>
  <c r="I32"/>
  <c r="F32"/>
  <c r="C32"/>
  <c r="L31"/>
  <c r="I31"/>
  <c r="F31"/>
  <c r="C31"/>
  <c r="L30"/>
  <c r="I30"/>
  <c r="F30"/>
  <c r="C30"/>
  <c r="L29"/>
  <c r="I29"/>
  <c r="F29"/>
  <c r="C29"/>
  <c r="L28"/>
  <c r="I28"/>
  <c r="F28"/>
  <c r="C28"/>
  <c r="L22"/>
  <c r="I22"/>
  <c r="F22"/>
  <c r="C22"/>
  <c r="L21"/>
  <c r="I21"/>
  <c r="F21"/>
  <c r="C21"/>
  <c r="L20"/>
  <c r="I20"/>
  <c r="F20"/>
  <c r="C20"/>
  <c r="L19"/>
  <c r="I19"/>
  <c r="F19"/>
  <c r="C19"/>
  <c r="C11"/>
  <c r="F11"/>
  <c r="I11"/>
  <c r="L11"/>
  <c r="C24" l="1"/>
  <c r="O24" s="1"/>
  <c r="T24" s="1"/>
  <c r="C25"/>
  <c r="O25" s="1"/>
  <c r="T25" s="1"/>
  <c r="C13" i="5"/>
  <c r="O13" s="1"/>
  <c r="T13" s="1"/>
  <c r="C48" i="6"/>
  <c r="F35" i="9"/>
  <c r="I16" i="6"/>
  <c r="C37" i="8"/>
  <c r="O37" s="1"/>
  <c r="T37" s="1"/>
  <c r="C28" i="6"/>
  <c r="C25"/>
  <c r="O25" s="1"/>
  <c r="T25" s="1"/>
  <c r="C3" i="9"/>
  <c r="C5" i="8"/>
  <c r="C4"/>
  <c r="I2" i="4"/>
  <c r="F3" i="8"/>
  <c r="F3" i="5"/>
  <c r="C4" i="9"/>
  <c r="C3" i="8"/>
  <c r="O3" s="1"/>
  <c r="T3" s="1"/>
  <c r="C3" i="5"/>
  <c r="F5" i="4"/>
  <c r="F2"/>
  <c r="L3" i="3"/>
  <c r="O3" s="1"/>
  <c r="T3" s="1"/>
  <c r="C2" i="7"/>
  <c r="O2" s="1"/>
  <c r="T2" s="1"/>
  <c r="F16" i="9"/>
  <c r="F14"/>
  <c r="F3"/>
  <c r="F5" i="8"/>
  <c r="F4"/>
  <c r="I3" i="5"/>
  <c r="C15" i="9"/>
  <c r="C13"/>
  <c r="C35" i="7"/>
  <c r="C3"/>
  <c r="C14" i="6"/>
  <c r="O14" s="1"/>
  <c r="T14" s="1"/>
  <c r="F2" i="9"/>
  <c r="F2" i="8"/>
  <c r="F2" i="5"/>
  <c r="F15" i="9"/>
  <c r="F13"/>
  <c r="F3" i="7"/>
  <c r="I2" i="9"/>
  <c r="I2" i="5"/>
  <c r="I2" i="8"/>
  <c r="F3" i="3"/>
  <c r="C39" i="8"/>
  <c r="O39" s="1"/>
  <c r="T39" s="1"/>
  <c r="C38"/>
  <c r="O38" s="1"/>
  <c r="T38" s="1"/>
  <c r="C24" i="7"/>
  <c r="O24" s="1"/>
  <c r="T24" s="1"/>
  <c r="U24" s="1"/>
  <c r="C16" i="6"/>
  <c r="C2"/>
  <c r="O2" s="1"/>
  <c r="T2" s="1"/>
  <c r="U2" s="1"/>
  <c r="C25" i="5"/>
  <c r="O25" s="1"/>
  <c r="T25" s="1"/>
  <c r="C49" i="6"/>
  <c r="O49" s="1"/>
  <c r="T49" s="1"/>
  <c r="F28"/>
  <c r="F24"/>
  <c r="C37" i="4"/>
  <c r="C25" i="9"/>
  <c r="C36" i="7"/>
  <c r="F26" i="6"/>
  <c r="F15" i="7"/>
  <c r="F4" i="4"/>
  <c r="I18" i="8"/>
  <c r="L14" i="4"/>
  <c r="F14" i="8"/>
  <c r="F14" i="4"/>
  <c r="C35" i="9"/>
  <c r="C14" i="7"/>
  <c r="O14" s="1"/>
  <c r="T14" s="1"/>
  <c r="C36" i="5"/>
  <c r="O36" s="1"/>
  <c r="T36" s="1"/>
  <c r="C35"/>
  <c r="O35" s="1"/>
  <c r="T35" s="1"/>
  <c r="I14" i="4"/>
  <c r="F18" i="8"/>
  <c r="O18" s="1"/>
  <c r="T18" s="1"/>
  <c r="I26" i="6"/>
  <c r="F24" i="4"/>
  <c r="F26"/>
  <c r="F48" i="6"/>
  <c r="C24" i="8"/>
  <c r="C27" i="6"/>
  <c r="C24" i="4"/>
  <c r="C59" i="6"/>
  <c r="O59" s="1"/>
  <c r="T59" s="1"/>
  <c r="C35" i="4"/>
  <c r="O35" s="1"/>
  <c r="T35" s="1"/>
  <c r="I3" i="3"/>
  <c r="I4" i="4"/>
  <c r="F37"/>
  <c r="C35" i="8"/>
  <c r="C27"/>
  <c r="O27" s="1"/>
  <c r="T27" s="1"/>
  <c r="C14"/>
  <c r="C13"/>
  <c r="O13" s="1"/>
  <c r="T13" s="1"/>
  <c r="C38" i="6"/>
  <c r="O38" s="1"/>
  <c r="T38" s="1"/>
  <c r="C24"/>
  <c r="C15"/>
  <c r="O15" s="1"/>
  <c r="T15" s="1"/>
  <c r="C26" i="5"/>
  <c r="O26" s="1"/>
  <c r="T26" s="1"/>
  <c r="C24"/>
  <c r="O24" s="1"/>
  <c r="T24" s="1"/>
  <c r="C14"/>
  <c r="O14" s="1"/>
  <c r="T14" s="1"/>
  <c r="C36" i="4"/>
  <c r="C26"/>
  <c r="O26" s="1"/>
  <c r="T26" s="1"/>
  <c r="C14"/>
  <c r="C13"/>
  <c r="T13" s="1"/>
  <c r="C2" i="9"/>
  <c r="C2" i="8"/>
  <c r="O2" s="1"/>
  <c r="T2" s="1"/>
  <c r="C13" i="7"/>
  <c r="O13" s="1"/>
  <c r="T13" s="1"/>
  <c r="C4" i="5"/>
  <c r="C2"/>
  <c r="F35" i="6"/>
  <c r="C2" i="4"/>
  <c r="C5"/>
  <c r="C2" i="3"/>
  <c r="C16" i="9"/>
  <c r="C14"/>
  <c r="C15" i="7"/>
  <c r="C4" i="4"/>
  <c r="O4" s="1"/>
  <c r="T4" s="1"/>
  <c r="F4" i="9"/>
  <c r="I4" i="5"/>
  <c r="L4" i="3"/>
  <c r="F25" i="9"/>
  <c r="F36" i="7"/>
  <c r="I13" i="6"/>
  <c r="F24" i="8"/>
  <c r="F27" i="6"/>
  <c r="C35"/>
  <c r="O35" s="1"/>
  <c r="T35" s="1"/>
  <c r="C26"/>
  <c r="C13"/>
  <c r="C60"/>
  <c r="O60" s="1"/>
  <c r="T60" s="1"/>
  <c r="F35" i="7"/>
  <c r="F16" i="6"/>
  <c r="I2" i="3"/>
  <c r="F35" i="8"/>
  <c r="F36" i="4"/>
  <c r="I4" i="3"/>
  <c r="I14" i="9"/>
  <c r="L3" i="5"/>
  <c r="L16" i="9"/>
  <c r="F4" i="3"/>
  <c r="O18"/>
  <c r="T18" s="1"/>
  <c r="O17"/>
  <c r="T17" s="1"/>
  <c r="O2"/>
  <c r="T2" s="1"/>
  <c r="O5"/>
  <c r="T5" s="1"/>
  <c r="O6"/>
  <c r="T6" s="1"/>
  <c r="O7"/>
  <c r="T7" s="1"/>
  <c r="O13"/>
  <c r="T13" s="1"/>
  <c r="O14"/>
  <c r="T14" s="1"/>
  <c r="O15"/>
  <c r="T15" s="1"/>
  <c r="O16"/>
  <c r="T16" s="1"/>
  <c r="O26"/>
  <c r="T26" s="1"/>
  <c r="O27"/>
  <c r="T27" s="1"/>
  <c r="O11"/>
  <c r="T11" s="1"/>
  <c r="O9"/>
  <c r="T9" s="1"/>
  <c r="O8"/>
  <c r="T8" s="1"/>
  <c r="O10"/>
  <c r="T10" s="1"/>
  <c r="O19"/>
  <c r="T19" s="1"/>
  <c r="O20"/>
  <c r="T20" s="1"/>
  <c r="O21"/>
  <c r="T21" s="1"/>
  <c r="O22"/>
  <c r="T22" s="1"/>
  <c r="O28"/>
  <c r="T28" s="1"/>
  <c r="O29"/>
  <c r="T29" s="1"/>
  <c r="O30"/>
  <c r="T30" s="1"/>
  <c r="O31"/>
  <c r="T31" s="1"/>
  <c r="O32"/>
  <c r="T32" s="1"/>
  <c r="O33"/>
  <c r="T33" s="1"/>
  <c r="O35"/>
  <c r="T35" s="1"/>
  <c r="O36"/>
  <c r="T36" s="1"/>
  <c r="O37"/>
  <c r="T37" s="1"/>
  <c r="O38"/>
  <c r="T38" s="1"/>
  <c r="O39"/>
  <c r="T39" s="1"/>
  <c r="O40"/>
  <c r="T40" s="1"/>
  <c r="O41"/>
  <c r="T41" s="1"/>
  <c r="O42"/>
  <c r="T42" s="1"/>
  <c r="O43"/>
  <c r="T43" s="1"/>
  <c r="O44"/>
  <c r="T44" s="1"/>
  <c r="O5" i="4" l="1"/>
  <c r="T5" s="1"/>
  <c r="U35" i="6"/>
  <c r="O2" i="9"/>
  <c r="O26" i="6"/>
  <c r="T26" s="1"/>
  <c r="O2" i="4"/>
  <c r="T2" s="1"/>
  <c r="U2" s="1"/>
  <c r="O14"/>
  <c r="T14" s="1"/>
  <c r="U13" s="1"/>
  <c r="O13" i="6"/>
  <c r="T13" s="1"/>
  <c r="O15" i="7"/>
  <c r="T15" s="1"/>
  <c r="U13" s="1"/>
  <c r="O24" i="6"/>
  <c r="T24" s="1"/>
  <c r="U35" i="5"/>
  <c r="U24"/>
  <c r="O2"/>
  <c r="T2" s="1"/>
  <c r="O14" i="8"/>
  <c r="T14" s="1"/>
  <c r="U13" s="1"/>
  <c r="O35" i="9"/>
  <c r="T35" s="1"/>
  <c r="U35" s="1"/>
  <c r="O14"/>
  <c r="T14" s="1"/>
  <c r="O35" i="8"/>
  <c r="T35" s="1"/>
  <c r="U35" s="1"/>
  <c r="O24"/>
  <c r="T24" s="1"/>
  <c r="U24" s="1"/>
  <c r="O37" i="4"/>
  <c r="T37" s="1"/>
  <c r="O15" i="9"/>
  <c r="T15" s="1"/>
  <c r="O3" i="5"/>
  <c r="T3" s="1"/>
  <c r="O3" i="9"/>
  <c r="T3" s="1"/>
  <c r="O4" i="5"/>
  <c r="T4" s="1"/>
  <c r="O27" i="6"/>
  <c r="T27" s="1"/>
  <c r="O25" i="9"/>
  <c r="T25" s="1"/>
  <c r="U24" s="1"/>
  <c r="O13"/>
  <c r="T13" s="1"/>
  <c r="O5" i="8"/>
  <c r="T5" s="1"/>
  <c r="U13" i="5"/>
  <c r="O4" i="3"/>
  <c r="T4" s="1"/>
  <c r="U2" s="1"/>
  <c r="O36" i="4"/>
  <c r="T36" s="1"/>
  <c r="U35" s="1"/>
  <c r="O24"/>
  <c r="T24" s="1"/>
  <c r="U24" s="1"/>
  <c r="O36" i="7"/>
  <c r="T36" s="1"/>
  <c r="O16" i="6"/>
  <c r="T16" s="1"/>
  <c r="O35" i="7"/>
  <c r="T35" s="1"/>
  <c r="O4" i="9"/>
  <c r="T4" s="1"/>
  <c r="O4" i="8"/>
  <c r="T4" s="1"/>
  <c r="U2" s="1"/>
  <c r="T28" i="6"/>
  <c r="O48"/>
  <c r="T48" s="1"/>
  <c r="U46" s="1"/>
  <c r="O16" i="9"/>
  <c r="T16" s="1"/>
  <c r="U57" i="6"/>
  <c r="O3" i="7"/>
  <c r="T3" s="1"/>
  <c r="U2" s="1"/>
  <c r="U13" i="3"/>
  <c r="U24"/>
  <c r="U35"/>
  <c r="U2" i="5" l="1"/>
  <c r="U13" i="6"/>
  <c r="U24"/>
  <c r="U13" i="9"/>
  <c r="U2"/>
  <c r="U35" i="7"/>
</calcChain>
</file>

<file path=xl/sharedStrings.xml><?xml version="1.0" encoding="utf-8"?>
<sst xmlns="http://schemas.openxmlformats.org/spreadsheetml/2006/main" count="2085" uniqueCount="160">
  <si>
    <t>Cradle</t>
  </si>
  <si>
    <t>Knee Stand</t>
  </si>
  <si>
    <t>Hand Knee Stand</t>
  </si>
  <si>
    <t>Fake Arm to Arm (FAA)</t>
  </si>
  <si>
    <t>Grass Shack</t>
  </si>
  <si>
    <t>Shoulder Sit</t>
  </si>
  <si>
    <t>Reverse Knee Stand</t>
  </si>
  <si>
    <t>One Leg Knee Stand</t>
  </si>
  <si>
    <t>Fake High Stag</t>
  </si>
  <si>
    <t>High Reverse Stag</t>
  </si>
  <si>
    <t>Fish</t>
  </si>
  <si>
    <t>Shoulder Swan</t>
  </si>
  <si>
    <t>One Leg Knee Arch</t>
  </si>
  <si>
    <t>Falling Angel</t>
  </si>
  <si>
    <t>Neck Roll</t>
  </si>
  <si>
    <t>Nalu</t>
  </si>
  <si>
    <t>Pinwheel</t>
  </si>
  <si>
    <t>Pop</t>
  </si>
  <si>
    <t>Shoulder Stand</t>
  </si>
  <si>
    <t>Camel</t>
  </si>
  <si>
    <t>One Leg Shoulder Stand</t>
  </si>
  <si>
    <t>Falcon</t>
  </si>
  <si>
    <t>Arabesque</t>
  </si>
  <si>
    <t>One Arm Falcon</t>
  </si>
  <si>
    <t>One Arm Back</t>
  </si>
  <si>
    <t>High Stag</t>
  </si>
  <si>
    <t>Kennedy</t>
  </si>
  <si>
    <t>Front Angel</t>
  </si>
  <si>
    <t>Side Bird</t>
  </si>
  <si>
    <t>Ploc</t>
  </si>
  <si>
    <t>Totem</t>
  </si>
  <si>
    <t>Attitude</t>
  </si>
  <si>
    <t>Hurdler</t>
  </si>
  <si>
    <t>Buddha</t>
  </si>
  <si>
    <t>Americano</t>
  </si>
  <si>
    <t>Atlas</t>
  </si>
  <si>
    <t>Halo</t>
  </si>
  <si>
    <t>Small Arrow</t>
  </si>
  <si>
    <t>Foot to Head</t>
  </si>
  <si>
    <t>Back Angel</t>
  </si>
  <si>
    <t>Big Arrow</t>
  </si>
  <si>
    <t>High Swan</t>
  </si>
  <si>
    <t>Statue</t>
  </si>
  <si>
    <t>Helicopter</t>
  </si>
  <si>
    <t>One Arm Kennedy</t>
  </si>
  <si>
    <t>Pyramid</t>
  </si>
  <si>
    <t>Front Arch Split</t>
  </si>
  <si>
    <t>Butterfly</t>
  </si>
  <si>
    <t>Arm to Arm</t>
  </si>
  <si>
    <t>Cobra</t>
  </si>
  <si>
    <t>Acro</t>
  </si>
  <si>
    <t xml:space="preserve"> </t>
  </si>
  <si>
    <t>One Arm Statue</t>
  </si>
  <si>
    <t>Pendulum</t>
  </si>
  <si>
    <t>Contorsion</t>
  </si>
  <si>
    <t>Flat</t>
  </si>
  <si>
    <t>Puka</t>
  </si>
  <si>
    <t>Straddle</t>
  </si>
  <si>
    <t>Star</t>
  </si>
  <si>
    <t>Scorpion</t>
  </si>
  <si>
    <t>One Arm Straddle</t>
  </si>
  <si>
    <t>Y Arm to Arm</t>
  </si>
  <si>
    <t>Foot to Hand</t>
  </si>
  <si>
    <t>Split Acro</t>
  </si>
  <si>
    <t>Lift</t>
  </si>
  <si>
    <t>Difficulty</t>
  </si>
  <si>
    <t>Deductions</t>
  </si>
  <si>
    <t>Points</t>
  </si>
  <si>
    <t>Minor Form Break</t>
  </si>
  <si>
    <t>Major Form Break</t>
  </si>
  <si>
    <t>Fall While in Lift</t>
  </si>
  <si>
    <t>FAA</t>
  </si>
  <si>
    <t>Perch</t>
  </si>
  <si>
    <t>Lift 1</t>
  </si>
  <si>
    <t>Pts</t>
  </si>
  <si>
    <t>Lift 2</t>
  </si>
  <si>
    <t>Lift 3</t>
  </si>
  <si>
    <t xml:space="preserve">Pts </t>
  </si>
  <si>
    <t>Lift 4</t>
  </si>
  <si>
    <t>n/a</t>
  </si>
  <si>
    <t>falcon</t>
  </si>
  <si>
    <t>Pike</t>
  </si>
  <si>
    <t>Heat Score</t>
  </si>
  <si>
    <t>SURF 1</t>
  </si>
  <si>
    <t>SURF 2</t>
  </si>
  <si>
    <t>SURF 3</t>
  </si>
  <si>
    <t xml:space="preserve">SURF 1 </t>
  </si>
  <si>
    <t>Uncontrolled Dismount @ End of Wave*</t>
  </si>
  <si>
    <t xml:space="preserve">*At discretion of head judge due to conditions </t>
  </si>
  <si>
    <t>Held &gt; 2 seconds, but &lt; 3 seconds</t>
  </si>
  <si>
    <t>Duplicate Lift(s)</t>
  </si>
  <si>
    <t>varies**</t>
  </si>
  <si>
    <t>**In the event a team performs duplicate lifts in the same heat, the lift will only be scored on the highest scoring wave. The duplicate lift(s) performed on lower scoring waves will be deducted at full value (i.e. they will not count towards your wave score).</t>
  </si>
  <si>
    <t>Wave Score (max 20 pts) = Total points from top four lifts (max 10 pts) + Average surf score (max 10 pts)</t>
  </si>
  <si>
    <t>Point Values for Lifts</t>
  </si>
  <si>
    <t>Lifts highlighted in yellow are new for 2015</t>
  </si>
  <si>
    <t>Heel Stretch Stand</t>
  </si>
  <si>
    <t>Arabesque Stand</t>
  </si>
  <si>
    <t>Needle Stand</t>
  </si>
  <si>
    <t>back angel</t>
  </si>
  <si>
    <t>flat</t>
  </si>
  <si>
    <t>acro</t>
  </si>
  <si>
    <t>split acro</t>
  </si>
  <si>
    <t>arm to arm</t>
  </si>
  <si>
    <t>y arm to arm</t>
  </si>
  <si>
    <t>scorpion</t>
  </si>
  <si>
    <t>camel</t>
  </si>
  <si>
    <t>faa</t>
  </si>
  <si>
    <t>side bird</t>
  </si>
  <si>
    <t>knee stand</t>
  </si>
  <si>
    <t>grass shack</t>
  </si>
  <si>
    <t>fish</t>
  </si>
  <si>
    <t>one arm back</t>
  </si>
  <si>
    <t>shoulder swan</t>
  </si>
  <si>
    <t>shoulder sit</t>
  </si>
  <si>
    <t>shoulder stand</t>
  </si>
  <si>
    <t>arabesque</t>
  </si>
  <si>
    <t>high reverse stag</t>
  </si>
  <si>
    <t>front arch split</t>
  </si>
  <si>
    <t>americano</t>
  </si>
  <si>
    <t>kennedy</t>
  </si>
  <si>
    <t>pyramid</t>
  </si>
  <si>
    <t>helicopter</t>
  </si>
  <si>
    <t>star</t>
  </si>
  <si>
    <t>hand knee stand</t>
  </si>
  <si>
    <t>pop</t>
  </si>
  <si>
    <t>nalu</t>
  </si>
  <si>
    <t>totem</t>
  </si>
  <si>
    <t>contorsion</t>
  </si>
  <si>
    <t>cradle</t>
  </si>
  <si>
    <t>small arrow</t>
  </si>
  <si>
    <t>Code</t>
  </si>
  <si>
    <t>T</t>
  </si>
  <si>
    <t>Dup</t>
  </si>
  <si>
    <t>Lift TTL</t>
  </si>
  <si>
    <t>WAVE TTL</t>
  </si>
  <si>
    <t>Lift SUB</t>
  </si>
  <si>
    <t>Ded</t>
  </si>
  <si>
    <t>Ded SUB</t>
  </si>
  <si>
    <t>Dmt</t>
  </si>
  <si>
    <t>Kalani / Krystl</t>
  </si>
  <si>
    <t>Chuck / Lauren</t>
  </si>
  <si>
    <t>Travis / Ahlia</t>
  </si>
  <si>
    <t>Todd / Stephanie</t>
  </si>
  <si>
    <t>Christian / Aimee</t>
  </si>
  <si>
    <t>Auggie / Elana</t>
  </si>
  <si>
    <t>Weight Ded: 3.0</t>
  </si>
  <si>
    <t>Leleo / Megan</t>
  </si>
  <si>
    <t>Jordan / Keala</t>
  </si>
  <si>
    <t>Weight Ded: 2.25</t>
  </si>
  <si>
    <t>Matt / Kili</t>
  </si>
  <si>
    <t>Simon / Nicole</t>
  </si>
  <si>
    <t>Devon / Stephanie</t>
  </si>
  <si>
    <t>Mark / Debbie</t>
  </si>
  <si>
    <t>Ded SUBs</t>
  </si>
  <si>
    <t>Devon / Sophia</t>
  </si>
  <si>
    <t>F</t>
  </si>
  <si>
    <t>D</t>
  </si>
  <si>
    <t>F1</t>
  </si>
  <si>
    <t>F3</t>
  </si>
</sst>
</file>

<file path=xl/styles.xml><?xml version="1.0" encoding="utf-8"?>
<styleSheet xmlns="http://schemas.openxmlformats.org/spreadsheetml/2006/main">
  <numFmts count="2">
    <numFmt numFmtId="164" formatCode="0.0"/>
    <numFmt numFmtId="165" formatCode="0.000"/>
  </numFmts>
  <fonts count="4">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s>
  <fills count="11">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theme="4"/>
        <bgColor theme="4"/>
      </patternFill>
    </fill>
    <fill>
      <patternFill patternType="solid">
        <fgColor rgb="FFFF0000"/>
        <bgColor indexed="64"/>
      </patternFill>
    </fill>
    <fill>
      <patternFill patternType="solid">
        <fgColor rgb="FF0070C0"/>
        <bgColor indexed="64"/>
      </patternFill>
    </fill>
    <fill>
      <patternFill patternType="solid">
        <fgColor rgb="FF92D050"/>
        <bgColor indexed="64"/>
      </patternFill>
    </fill>
    <fill>
      <patternFill patternType="solid">
        <fgColor rgb="FFFFC000"/>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161">
    <xf numFmtId="0" fontId="0" fillId="0" borderId="0" xfId="0"/>
    <xf numFmtId="0" fontId="2" fillId="3" borderId="1" xfId="0" applyFont="1" applyFill="1" applyBorder="1" applyAlignment="1">
      <alignment horizontal="left"/>
    </xf>
    <xf numFmtId="0" fontId="0" fillId="3" borderId="2" xfId="0" applyFill="1" applyBorder="1" applyAlignment="1">
      <alignment horizontal="left"/>
    </xf>
    <xf numFmtId="0" fontId="0" fillId="3" borderId="2" xfId="0" applyFont="1" applyFill="1" applyBorder="1" applyAlignment="1">
      <alignment horizontal="left"/>
    </xf>
    <xf numFmtId="164" fontId="2" fillId="3" borderId="1" xfId="0" applyNumberFormat="1" applyFont="1" applyFill="1" applyBorder="1" applyAlignment="1">
      <alignment horizontal="left"/>
    </xf>
    <xf numFmtId="0" fontId="0" fillId="0" borderId="0" xfId="0" applyFill="1" applyBorder="1" applyAlignment="1">
      <alignment horizontal="left"/>
    </xf>
    <xf numFmtId="0" fontId="0" fillId="0" borderId="0" xfId="0" applyFont="1" applyFill="1" applyBorder="1"/>
    <xf numFmtId="0" fontId="0" fillId="3" borderId="3" xfId="0" applyFill="1" applyBorder="1"/>
    <xf numFmtId="0" fontId="0" fillId="3" borderId="3" xfId="0" applyFill="1" applyBorder="1" applyAlignment="1">
      <alignment horizontal="left"/>
    </xf>
    <xf numFmtId="0" fontId="0" fillId="3" borderId="2" xfId="0" applyFill="1" applyBorder="1"/>
    <xf numFmtId="0" fontId="2" fillId="0" borderId="0" xfId="0" applyFont="1" applyFill="1" applyBorder="1"/>
    <xf numFmtId="0" fontId="0" fillId="0" borderId="0" xfId="0" applyAlignment="1">
      <alignment horizontal="left"/>
    </xf>
    <xf numFmtId="0" fontId="0" fillId="0" borderId="0" xfId="0" applyFill="1" applyAlignment="1"/>
    <xf numFmtId="0" fontId="1" fillId="6" borderId="6" xfId="0" applyFont="1" applyFill="1" applyBorder="1"/>
    <xf numFmtId="0" fontId="0" fillId="3" borderId="7" xfId="0" applyFont="1" applyFill="1" applyBorder="1" applyAlignment="1">
      <alignment horizontal="left"/>
    </xf>
    <xf numFmtId="0" fontId="0" fillId="0" borderId="8" xfId="0" applyBorder="1"/>
    <xf numFmtId="0" fontId="0" fillId="0" borderId="0" xfId="0" applyFont="1"/>
    <xf numFmtId="0" fontId="0" fillId="3" borderId="9" xfId="0" applyFont="1" applyFill="1" applyBorder="1" applyAlignment="1">
      <alignment horizontal="left"/>
    </xf>
    <xf numFmtId="0" fontId="0" fillId="0" borderId="5" xfId="0" applyBorder="1"/>
    <xf numFmtId="0" fontId="0" fillId="3" borderId="9" xfId="0" applyFont="1" applyFill="1" applyBorder="1"/>
    <xf numFmtId="0" fontId="0" fillId="0" borderId="0" xfId="0" applyFill="1"/>
    <xf numFmtId="0" fontId="0" fillId="0" borderId="10" xfId="0" applyBorder="1"/>
    <xf numFmtId="0" fontId="0" fillId="3" borderId="0" xfId="0" applyFill="1" applyBorder="1"/>
    <xf numFmtId="0" fontId="0" fillId="4" borderId="2" xfId="0" applyFont="1" applyFill="1" applyBorder="1" applyAlignment="1">
      <alignment horizontal="left"/>
    </xf>
    <xf numFmtId="0" fontId="0" fillId="4" borderId="2" xfId="0" applyFont="1" applyFill="1" applyBorder="1"/>
    <xf numFmtId="0" fontId="0" fillId="4" borderId="3" xfId="0" applyFont="1" applyFill="1" applyBorder="1"/>
    <xf numFmtId="164" fontId="2" fillId="3" borderId="10" xfId="0" applyNumberFormat="1" applyFont="1" applyFill="1" applyBorder="1" applyAlignment="1">
      <alignment horizontal="left"/>
    </xf>
    <xf numFmtId="0" fontId="2" fillId="0" borderId="0" xfId="0" applyFont="1"/>
    <xf numFmtId="0" fontId="0" fillId="0" borderId="0" xfId="0" applyAlignment="1">
      <alignment vertical="center"/>
    </xf>
    <xf numFmtId="0" fontId="0" fillId="0" borderId="6" xfId="0" applyFont="1" applyBorder="1"/>
    <xf numFmtId="0" fontId="0" fillId="0" borderId="6" xfId="0" applyBorder="1"/>
    <xf numFmtId="0" fontId="3" fillId="3" borderId="9" xfId="0" applyFont="1" applyFill="1" applyBorder="1"/>
    <xf numFmtId="0" fontId="0" fillId="3" borderId="4" xfId="0" applyFont="1" applyFill="1" applyBorder="1"/>
    <xf numFmtId="0" fontId="0" fillId="0" borderId="5" xfId="0" applyFont="1" applyBorder="1"/>
    <xf numFmtId="0" fontId="3" fillId="3" borderId="7" xfId="0" applyFont="1" applyFill="1" applyBorder="1"/>
    <xf numFmtId="0" fontId="0" fillId="0" borderId="8" xfId="0" applyFont="1" applyBorder="1"/>
    <xf numFmtId="0" fontId="0" fillId="0" borderId="3" xfId="0" applyBorder="1"/>
    <xf numFmtId="0" fontId="0" fillId="0" borderId="6" xfId="0" applyFill="1" applyBorder="1"/>
    <xf numFmtId="0" fontId="2" fillId="7" borderId="17" xfId="0" applyFont="1" applyFill="1" applyBorder="1"/>
    <xf numFmtId="0" fontId="2" fillId="7" borderId="18" xfId="0" applyFont="1" applyFill="1" applyBorder="1"/>
    <xf numFmtId="0" fontId="2" fillId="7" borderId="19" xfId="0" applyFont="1" applyFill="1" applyBorder="1"/>
    <xf numFmtId="0" fontId="0" fillId="0" borderId="1" xfId="0" applyBorder="1"/>
    <xf numFmtId="0" fontId="2" fillId="0" borderId="16" xfId="0" applyFont="1" applyBorder="1"/>
    <xf numFmtId="0" fontId="2" fillId="0" borderId="17" xfId="0" applyFont="1" applyBorder="1"/>
    <xf numFmtId="0" fontId="0" fillId="0" borderId="1" xfId="0" applyFill="1" applyBorder="1"/>
    <xf numFmtId="0" fontId="2" fillId="4" borderId="16" xfId="0" applyFont="1" applyFill="1" applyBorder="1"/>
    <xf numFmtId="0" fontId="2" fillId="4" borderId="17" xfId="0" applyFont="1" applyFill="1" applyBorder="1"/>
    <xf numFmtId="0" fontId="2" fillId="5" borderId="16" xfId="0" applyFont="1" applyFill="1" applyBorder="1"/>
    <xf numFmtId="0" fontId="2" fillId="5" borderId="17" xfId="0" applyFont="1" applyFill="1" applyBorder="1"/>
    <xf numFmtId="0" fontId="2" fillId="0" borderId="23" xfId="0" applyFont="1" applyBorder="1"/>
    <xf numFmtId="0" fontId="2" fillId="4" borderId="23" xfId="0" applyFont="1" applyFill="1" applyBorder="1"/>
    <xf numFmtId="0" fontId="2" fillId="5" borderId="23" xfId="0" applyFont="1" applyFill="1" applyBorder="1"/>
    <xf numFmtId="0" fontId="0" fillId="0" borderId="24" xfId="0" applyBorder="1"/>
    <xf numFmtId="0" fontId="0" fillId="0" borderId="6" xfId="0" applyBorder="1" applyProtection="1"/>
    <xf numFmtId="0" fontId="0" fillId="0" borderId="1" xfId="0" applyBorder="1" applyProtection="1"/>
    <xf numFmtId="165" fontId="0" fillId="0" borderId="8" xfId="0" applyNumberFormat="1" applyBorder="1" applyProtection="1"/>
    <xf numFmtId="0" fontId="0" fillId="0" borderId="6" xfId="0" applyBorder="1" applyProtection="1">
      <protection locked="0"/>
    </xf>
    <xf numFmtId="0" fontId="0" fillId="0" borderId="1" xfId="0" applyBorder="1" applyProtection="1">
      <protection locked="0"/>
    </xf>
    <xf numFmtId="0" fontId="0" fillId="0" borderId="9" xfId="0" applyBorder="1" applyProtection="1">
      <protection locked="0"/>
    </xf>
    <xf numFmtId="0" fontId="0" fillId="0" borderId="4" xfId="0" applyBorder="1" applyProtection="1">
      <protection locked="0"/>
    </xf>
    <xf numFmtId="2" fontId="0" fillId="0" borderId="3" xfId="0" applyNumberFormat="1" applyBorder="1" applyProtection="1">
      <protection locked="0"/>
    </xf>
    <xf numFmtId="2" fontId="0" fillId="0" borderId="6" xfId="0" applyNumberFormat="1" applyBorder="1" applyProtection="1">
      <protection locked="0"/>
    </xf>
    <xf numFmtId="2" fontId="0" fillId="0" borderId="1" xfId="0" applyNumberFormat="1" applyBorder="1" applyProtection="1">
      <protection locked="0"/>
    </xf>
    <xf numFmtId="2" fontId="0" fillId="0" borderId="3" xfId="0" applyNumberFormat="1" applyFill="1" applyBorder="1" applyProtection="1">
      <protection locked="0"/>
    </xf>
    <xf numFmtId="2" fontId="0" fillId="0" borderId="6" xfId="0" applyNumberFormat="1" applyFill="1" applyBorder="1" applyProtection="1">
      <protection locked="0"/>
    </xf>
    <xf numFmtId="2" fontId="0" fillId="0" borderId="1" xfId="0" applyNumberFormat="1" applyFill="1" applyBorder="1" applyProtection="1">
      <protection locked="0"/>
    </xf>
    <xf numFmtId="0" fontId="0" fillId="0" borderId="9" xfId="0" applyFill="1" applyBorder="1" applyProtection="1">
      <protection locked="0"/>
    </xf>
    <xf numFmtId="0" fontId="0" fillId="0" borderId="4" xfId="0" applyFill="1" applyBorder="1" applyProtection="1">
      <protection locked="0"/>
    </xf>
    <xf numFmtId="0" fontId="0" fillId="0" borderId="6" xfId="0" applyFill="1" applyBorder="1" applyProtection="1">
      <protection locked="0"/>
    </xf>
    <xf numFmtId="0" fontId="0" fillId="0" borderId="1" xfId="0" applyFill="1" applyBorder="1" applyProtection="1">
      <protection locked="0"/>
    </xf>
    <xf numFmtId="165" fontId="0" fillId="0" borderId="25" xfId="0" applyNumberFormat="1" applyBorder="1" applyProtection="1"/>
    <xf numFmtId="165" fontId="0" fillId="0" borderId="26" xfId="0" applyNumberFormat="1" applyBorder="1" applyProtection="1"/>
    <xf numFmtId="165" fontId="0" fillId="0" borderId="23" xfId="0" applyNumberFormat="1" applyBorder="1" applyProtection="1"/>
    <xf numFmtId="0" fontId="0" fillId="0" borderId="27" xfId="0" applyBorder="1" applyProtection="1">
      <protection locked="0"/>
    </xf>
    <xf numFmtId="0" fontId="0" fillId="0" borderId="24" xfId="0" applyBorder="1" applyProtection="1">
      <protection locked="0"/>
    </xf>
    <xf numFmtId="2" fontId="0" fillId="0" borderId="24" xfId="0" applyNumberFormat="1" applyBorder="1" applyProtection="1">
      <protection locked="0"/>
    </xf>
    <xf numFmtId="164" fontId="0" fillId="0" borderId="6" xfId="0" applyNumberFormat="1" applyBorder="1" applyProtection="1">
      <protection locked="0"/>
    </xf>
    <xf numFmtId="0" fontId="0" fillId="0" borderId="6" xfId="0" applyBorder="1" applyAlignment="1">
      <alignment horizontal="right"/>
    </xf>
    <xf numFmtId="0" fontId="1" fillId="8" borderId="7" xfId="0" applyFont="1" applyFill="1" applyBorder="1"/>
    <xf numFmtId="0" fontId="2" fillId="8" borderId="8" xfId="0" applyFont="1" applyFill="1" applyBorder="1"/>
    <xf numFmtId="0" fontId="1" fillId="8" borderId="8" xfId="0" applyFont="1" applyFill="1" applyBorder="1"/>
    <xf numFmtId="0" fontId="1" fillId="8" borderId="6" xfId="0" applyFont="1" applyFill="1" applyBorder="1"/>
    <xf numFmtId="164" fontId="2" fillId="3" borderId="2" xfId="0" applyNumberFormat="1" applyFont="1" applyFill="1" applyBorder="1" applyAlignment="1">
      <alignment horizontal="left"/>
    </xf>
    <xf numFmtId="0" fontId="0" fillId="3" borderId="3" xfId="0" applyFont="1" applyFill="1" applyBorder="1"/>
    <xf numFmtId="0" fontId="2" fillId="0" borderId="0" xfId="0" applyFont="1" applyFill="1" applyAlignment="1">
      <alignment horizontal="left"/>
    </xf>
    <xf numFmtId="0" fontId="2" fillId="0" borderId="0" xfId="0" applyFont="1" applyAlignment="1">
      <alignment horizontal="left"/>
    </xf>
    <xf numFmtId="0" fontId="0" fillId="0" borderId="6" xfId="0" applyFont="1" applyBorder="1" applyProtection="1">
      <protection locked="0"/>
    </xf>
    <xf numFmtId="164" fontId="0" fillId="3" borderId="2" xfId="0" applyNumberFormat="1" applyFont="1" applyFill="1" applyBorder="1" applyAlignment="1">
      <alignment horizontal="left"/>
    </xf>
    <xf numFmtId="0" fontId="0" fillId="4" borderId="3" xfId="0" applyFill="1" applyBorder="1"/>
    <xf numFmtId="0" fontId="0" fillId="4" borderId="2" xfId="0" applyFill="1" applyBorder="1"/>
    <xf numFmtId="0" fontId="0" fillId="4" borderId="2" xfId="0" applyFill="1" applyBorder="1" applyAlignment="1">
      <alignment horizontal="left"/>
    </xf>
    <xf numFmtId="0" fontId="0" fillId="3" borderId="9" xfId="0" applyFill="1" applyBorder="1" applyAlignment="1">
      <alignment horizontal="left"/>
    </xf>
    <xf numFmtId="0" fontId="0" fillId="3" borderId="4" xfId="0" applyFont="1" applyFill="1" applyBorder="1" applyAlignment="1">
      <alignment horizontal="left"/>
    </xf>
    <xf numFmtId="0" fontId="0" fillId="3" borderId="9" xfId="0" applyFill="1" applyBorder="1"/>
    <xf numFmtId="0" fontId="0" fillId="0" borderId="9" xfId="0" applyFont="1" applyBorder="1" applyProtection="1">
      <protection locked="0"/>
    </xf>
    <xf numFmtId="0" fontId="0" fillId="0" borderId="6" xfId="0" applyFont="1" applyBorder="1" applyProtection="1"/>
    <xf numFmtId="0" fontId="3" fillId="0" borderId="9" xfId="0" applyFont="1" applyBorder="1" applyProtection="1">
      <protection locked="0"/>
    </xf>
    <xf numFmtId="0" fontId="0" fillId="0" borderId="4" xfId="0" applyFont="1" applyBorder="1" applyProtection="1">
      <protection locked="0"/>
    </xf>
    <xf numFmtId="0" fontId="0" fillId="0" borderId="1" xfId="0" applyFont="1" applyBorder="1" applyProtection="1"/>
    <xf numFmtId="0" fontId="0" fillId="0" borderId="1" xfId="0" applyFont="1" applyBorder="1" applyProtection="1">
      <protection locked="0"/>
    </xf>
    <xf numFmtId="164" fontId="0" fillId="0" borderId="24" xfId="0" applyNumberFormat="1" applyBorder="1" applyProtection="1">
      <protection locked="0"/>
    </xf>
    <xf numFmtId="0" fontId="2" fillId="9" borderId="16" xfId="0" applyFont="1" applyFill="1" applyBorder="1"/>
    <xf numFmtId="0" fontId="2" fillId="9" borderId="17" xfId="0" applyFont="1" applyFill="1" applyBorder="1"/>
    <xf numFmtId="0" fontId="2" fillId="9" borderId="23" xfId="0" applyFont="1" applyFill="1" applyBorder="1"/>
    <xf numFmtId="0" fontId="2" fillId="10" borderId="16" xfId="0" applyFont="1" applyFill="1" applyBorder="1"/>
    <xf numFmtId="0" fontId="2" fillId="10" borderId="17" xfId="0" applyFont="1" applyFill="1" applyBorder="1"/>
    <xf numFmtId="0" fontId="2" fillId="10" borderId="23" xfId="0" applyFont="1" applyFill="1" applyBorder="1"/>
    <xf numFmtId="0" fontId="2" fillId="0" borderId="28" xfId="0" applyFont="1" applyBorder="1"/>
    <xf numFmtId="0" fontId="0" fillId="0" borderId="24" xfId="0" applyFont="1" applyBorder="1" applyProtection="1">
      <protection locked="0"/>
    </xf>
    <xf numFmtId="0" fontId="0" fillId="0" borderId="3" xfId="0" applyBorder="1" applyProtection="1">
      <protection locked="0"/>
    </xf>
    <xf numFmtId="0" fontId="0" fillId="7" borderId="20" xfId="0" applyFill="1" applyBorder="1" applyAlignment="1">
      <alignment horizontal="center" vertical="center" textRotation="90"/>
    </xf>
    <xf numFmtId="0" fontId="0" fillId="7" borderId="21" xfId="0" applyFill="1" applyBorder="1" applyAlignment="1">
      <alignment horizontal="center" vertical="center" textRotation="90"/>
    </xf>
    <xf numFmtId="0" fontId="0" fillId="7" borderId="22" xfId="0" applyFill="1" applyBorder="1" applyAlignment="1">
      <alignment horizontal="center" vertical="center" textRotation="90"/>
    </xf>
    <xf numFmtId="0" fontId="0" fillId="3" borderId="11" xfId="0" applyFill="1" applyBorder="1" applyAlignment="1">
      <alignment horizontal="center" vertical="center" textRotation="90"/>
    </xf>
    <xf numFmtId="0" fontId="0" fillId="3" borderId="21" xfId="0" applyFill="1" applyBorder="1" applyAlignment="1">
      <alignment horizontal="center" vertical="center" textRotation="90"/>
    </xf>
    <xf numFmtId="0" fontId="0" fillId="3" borderId="22" xfId="0" applyFill="1" applyBorder="1" applyAlignment="1">
      <alignment horizontal="center" vertical="center" textRotation="90"/>
    </xf>
    <xf numFmtId="0" fontId="0" fillId="4" borderId="11" xfId="0" applyFill="1" applyBorder="1" applyAlignment="1">
      <alignment horizontal="center" vertical="center" textRotation="90"/>
    </xf>
    <xf numFmtId="0" fontId="0" fillId="4" borderId="21" xfId="0" applyFill="1" applyBorder="1" applyAlignment="1">
      <alignment horizontal="center" vertical="center" textRotation="90"/>
    </xf>
    <xf numFmtId="0" fontId="0" fillId="4" borderId="22" xfId="0" applyFill="1" applyBorder="1" applyAlignment="1">
      <alignment horizontal="center" vertical="center" textRotation="90"/>
    </xf>
    <xf numFmtId="0" fontId="0" fillId="5" borderId="11" xfId="0" applyFill="1" applyBorder="1" applyAlignment="1">
      <alignment horizontal="center" vertical="center" textRotation="90"/>
    </xf>
    <xf numFmtId="0" fontId="0" fillId="5" borderId="21" xfId="0" applyFill="1" applyBorder="1" applyAlignment="1">
      <alignment horizontal="center" vertical="center" textRotation="90"/>
    </xf>
    <xf numFmtId="0" fontId="0" fillId="5" borderId="22" xfId="0" applyFill="1" applyBorder="1" applyAlignment="1">
      <alignment horizontal="center" vertical="center" textRotation="90"/>
    </xf>
    <xf numFmtId="2" fontId="0" fillId="0" borderId="11" xfId="0" applyNumberFormat="1" applyBorder="1" applyAlignment="1">
      <alignment horizontal="center" vertical="center"/>
    </xf>
    <xf numFmtId="2" fontId="0" fillId="0" borderId="13" xfId="0" applyNumberFormat="1" applyBorder="1" applyAlignment="1">
      <alignment horizontal="center" vertical="center"/>
    </xf>
    <xf numFmtId="2" fontId="0" fillId="0" borderId="14" xfId="0" applyNumberFormat="1" applyBorder="1" applyAlignment="1">
      <alignment horizontal="center" vertical="center"/>
    </xf>
    <xf numFmtId="2" fontId="0" fillId="0" borderId="15" xfId="0" applyNumberFormat="1" applyBorder="1" applyAlignment="1">
      <alignment horizontal="center" vertical="center"/>
    </xf>
    <xf numFmtId="0" fontId="2" fillId="4" borderId="12" xfId="0" applyFont="1" applyFill="1" applyBorder="1" applyAlignment="1">
      <alignment horizontal="center" vertical="center"/>
    </xf>
    <xf numFmtId="0" fontId="2" fillId="4" borderId="13" xfId="0" applyFont="1" applyFill="1" applyBorder="1" applyAlignment="1">
      <alignment horizontal="center" vertical="center"/>
    </xf>
    <xf numFmtId="0" fontId="2" fillId="5" borderId="12" xfId="0" applyFont="1" applyFill="1" applyBorder="1" applyAlignment="1">
      <alignment horizontal="center" vertical="center"/>
    </xf>
    <xf numFmtId="0" fontId="2" fillId="5" borderId="13" xfId="0" applyFont="1" applyFill="1" applyBorder="1" applyAlignment="1">
      <alignment horizontal="center" vertical="center"/>
    </xf>
    <xf numFmtId="2" fontId="0" fillId="0" borderId="11" xfId="0" applyNumberFormat="1" applyBorder="1" applyAlignment="1" applyProtection="1">
      <alignment horizontal="center" vertical="center"/>
    </xf>
    <xf numFmtId="2" fontId="0" fillId="0" borderId="13" xfId="0" applyNumberFormat="1" applyBorder="1" applyAlignment="1" applyProtection="1">
      <alignment horizontal="center" vertical="center"/>
    </xf>
    <xf numFmtId="2" fontId="0" fillId="0" borderId="14" xfId="0" applyNumberFormat="1" applyBorder="1" applyAlignment="1" applyProtection="1">
      <alignment horizontal="center" vertical="center"/>
    </xf>
    <xf numFmtId="2" fontId="0" fillId="0" borderId="15" xfId="0" applyNumberFormat="1" applyBorder="1" applyAlignment="1" applyProtection="1">
      <alignment horizontal="center" vertical="center"/>
    </xf>
    <xf numFmtId="0" fontId="2" fillId="7" borderId="12" xfId="0" applyFont="1" applyFill="1" applyBorder="1" applyAlignment="1">
      <alignment horizontal="center" vertical="center"/>
    </xf>
    <xf numFmtId="0" fontId="2" fillId="7" borderId="13"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0" fillId="9" borderId="11" xfId="0" applyFill="1" applyBorder="1" applyAlignment="1">
      <alignment horizontal="center" vertical="center" textRotation="90"/>
    </xf>
    <xf numFmtId="0" fontId="0" fillId="9" borderId="21" xfId="0" applyFill="1" applyBorder="1" applyAlignment="1">
      <alignment horizontal="center" vertical="center" textRotation="90"/>
    </xf>
    <xf numFmtId="0" fontId="0" fillId="9" borderId="22" xfId="0" applyFill="1" applyBorder="1" applyAlignment="1">
      <alignment horizontal="center" vertical="center" textRotation="90"/>
    </xf>
    <xf numFmtId="0" fontId="2" fillId="9" borderId="12" xfId="0" applyFont="1" applyFill="1" applyBorder="1" applyAlignment="1">
      <alignment horizontal="center" vertical="center"/>
    </xf>
    <xf numFmtId="0" fontId="2" fillId="9" borderId="13" xfId="0" applyFont="1" applyFill="1" applyBorder="1" applyAlignment="1">
      <alignment horizontal="center" vertical="center"/>
    </xf>
    <xf numFmtId="0" fontId="0" fillId="10" borderId="11" xfId="0" applyFill="1" applyBorder="1" applyAlignment="1">
      <alignment horizontal="center" vertical="center" textRotation="90"/>
    </xf>
    <xf numFmtId="0" fontId="0" fillId="10" borderId="21" xfId="0" applyFill="1" applyBorder="1" applyAlignment="1">
      <alignment horizontal="center" vertical="center" textRotation="90"/>
    </xf>
    <xf numFmtId="0" fontId="0" fillId="10" borderId="22" xfId="0" applyFill="1" applyBorder="1" applyAlignment="1">
      <alignment horizontal="center" vertical="center" textRotation="90"/>
    </xf>
    <xf numFmtId="0" fontId="2" fillId="10" borderId="12" xfId="0" applyFont="1" applyFill="1" applyBorder="1" applyAlignment="1">
      <alignment horizontal="center" vertical="center"/>
    </xf>
    <xf numFmtId="0" fontId="2" fillId="10" borderId="13" xfId="0" applyFont="1" applyFill="1" applyBorder="1" applyAlignment="1">
      <alignment horizontal="center" vertical="center"/>
    </xf>
    <xf numFmtId="2" fontId="0" fillId="7" borderId="11" xfId="0" applyNumberFormat="1" applyFill="1" applyBorder="1" applyAlignment="1">
      <alignment horizontal="center" vertical="center"/>
    </xf>
    <xf numFmtId="2" fontId="0" fillId="7" borderId="13" xfId="0" applyNumberFormat="1" applyFill="1" applyBorder="1" applyAlignment="1">
      <alignment horizontal="center" vertical="center"/>
    </xf>
    <xf numFmtId="2" fontId="0" fillId="7" borderId="14" xfId="0" applyNumberFormat="1" applyFill="1" applyBorder="1" applyAlignment="1">
      <alignment horizontal="center" vertical="center"/>
    </xf>
    <xf numFmtId="2" fontId="0" fillId="7" borderId="15" xfId="0" applyNumberFormat="1" applyFill="1" applyBorder="1" applyAlignment="1">
      <alignment horizontal="center" vertical="center"/>
    </xf>
    <xf numFmtId="0" fontId="0" fillId="0" borderId="11" xfId="0" applyBorder="1" applyAlignment="1">
      <alignment horizontal="center"/>
    </xf>
    <xf numFmtId="0" fontId="0" fillId="0" borderId="12" xfId="0"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left"/>
    </xf>
    <xf numFmtId="0" fontId="0" fillId="0" borderId="6" xfId="0" applyBorder="1" applyAlignment="1">
      <alignment horizontal="left" wrapText="1"/>
    </xf>
    <xf numFmtId="0" fontId="1" fillId="2" borderId="0" xfId="0" applyFont="1" applyFill="1" applyAlignment="1">
      <alignment horizontal="center"/>
    </xf>
    <xf numFmtId="0" fontId="0" fillId="4" borderId="0" xfId="0" applyFill="1" applyAlignment="1">
      <alignment horizontal="left"/>
    </xf>
    <xf numFmtId="0" fontId="0" fillId="0" borderId="0" xfId="0" applyFill="1" applyAlignment="1">
      <alignment horizontal="left"/>
    </xf>
  </cellXfs>
  <cellStyles count="1">
    <cellStyle name="Normal" xfId="0" builtinId="0"/>
  </cellStyles>
  <dxfs count="12">
    <dxf>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relativeIndent="255"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fgColor indexed="64"/>
          <bgColor rgb="FF0070C0"/>
        </patternFill>
      </fill>
    </dxf>
    <dxf>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relativeIndent="255"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1"/>
        <color theme="0"/>
        <name val="Calibri"/>
        <scheme val="minor"/>
      </font>
      <fill>
        <patternFill>
          <fgColor indexed="64"/>
          <bgColor rgb="FF007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LiftChartRevision.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v1"/>
      <sheetName val="v2"/>
      <sheetName val="v3"/>
      <sheetName val="Lift Chart"/>
      <sheetName val="Calculator"/>
      <sheetName val="Lift Table"/>
      <sheetName val="Sheet1"/>
    </sheetNames>
    <sheetDataSet>
      <sheetData sheetId="0" refreshError="1"/>
      <sheetData sheetId="1" refreshError="1"/>
      <sheetData sheetId="2" refreshError="1"/>
      <sheetData sheetId="3">
        <row r="7">
          <cell r="C7">
            <v>1.2</v>
          </cell>
        </row>
      </sheetData>
      <sheetData sheetId="4" refreshError="1"/>
      <sheetData sheetId="5"/>
      <sheetData sheetId="6" refreshError="1"/>
    </sheetDataSet>
  </externalBook>
</externalLink>
</file>

<file path=xl/tables/table1.xml><?xml version="1.0" encoding="utf-8"?>
<table xmlns="http://schemas.openxmlformats.org/spreadsheetml/2006/main" id="1" name="Lifts_Alphabetical" displayName="Lifts_Alphabetical" ref="A1:B70" totalsRowShown="0" headerRowDxfId="11" headerRowBorderDxfId="10" tableBorderDxfId="9" totalsRowBorderDxfId="8">
  <autoFilter ref="A1:B70"/>
  <sortState ref="A2:B70">
    <sortCondition ref="A1:A70"/>
  </sortState>
  <tableColumns count="2">
    <tableColumn id="1" name="Lift" dataDxfId="7"/>
    <tableColumn id="2" name="Difficulty" dataDxfId="6"/>
  </tableColumns>
  <tableStyleInfo name="TableStyleMedium2" showFirstColumn="0" showLastColumn="0" showRowStripes="1" showColumnStripes="0"/>
</table>
</file>

<file path=xl/tables/table2.xml><?xml version="1.0" encoding="utf-8"?>
<table xmlns="http://schemas.openxmlformats.org/spreadsheetml/2006/main" id="2" name="Lifts_Numerical" displayName="Lifts_Numerical" ref="D1:E70" totalsRowShown="0" headerRowDxfId="5" headerRowBorderDxfId="4" tableBorderDxfId="3" totalsRowBorderDxfId="2">
  <autoFilter ref="D1:E70"/>
  <sortState ref="D2:E70">
    <sortCondition ref="E1:E70"/>
  </sortState>
  <tableColumns count="2">
    <tableColumn id="1" name="Lift" dataDxfId="1"/>
    <tableColumn id="2" name="Difficulty"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fitToPage="1"/>
  </sheetPr>
  <dimension ref="A1:V44"/>
  <sheetViews>
    <sheetView topLeftCell="A22" zoomScale="95" zoomScaleNormal="95" workbookViewId="0">
      <selection activeCell="D37" sqref="D37"/>
    </sheetView>
  </sheetViews>
  <sheetFormatPr defaultRowHeight="14.4"/>
  <cols>
    <col min="1" max="1" width="3.5546875" customWidth="1"/>
    <col min="2" max="2" width="14.77734375" customWidth="1"/>
    <col min="3" max="3" width="4.21875" bestFit="1" customWidth="1"/>
    <col min="4" max="4" width="4.21875" customWidth="1"/>
    <col min="5" max="5" width="14.77734375" customWidth="1"/>
    <col min="6" max="6" width="4.21875" bestFit="1" customWidth="1"/>
    <col min="7" max="7" width="4.21875" customWidth="1"/>
    <col min="8" max="8" width="14.77734375" customWidth="1"/>
    <col min="9" max="9" width="4.21875" bestFit="1" customWidth="1"/>
    <col min="10" max="10" width="4.21875" customWidth="1"/>
    <col min="11" max="11" width="14.77734375" customWidth="1"/>
    <col min="12" max="12" width="4.21875" bestFit="1" customWidth="1"/>
    <col min="13" max="14" width="4.21875" customWidth="1"/>
    <col min="15" max="16" width="7.77734375" customWidth="1"/>
    <col min="17" max="17" width="7.33203125" bestFit="1" customWidth="1"/>
    <col min="18" max="19" width="6.88671875" bestFit="1" customWidth="1"/>
    <col min="20" max="20" width="9.5546875" bestFit="1" customWidth="1"/>
  </cols>
  <sheetData>
    <row r="1" spans="1:22" s="27" customFormat="1" ht="15" thickBot="1">
      <c r="A1" s="110" t="s">
        <v>141</v>
      </c>
      <c r="B1" s="40" t="s">
        <v>73</v>
      </c>
      <c r="C1" s="38" t="s">
        <v>74</v>
      </c>
      <c r="D1" s="38" t="s">
        <v>137</v>
      </c>
      <c r="E1" s="38" t="s">
        <v>75</v>
      </c>
      <c r="F1" s="38" t="s">
        <v>74</v>
      </c>
      <c r="G1" s="38" t="s">
        <v>137</v>
      </c>
      <c r="H1" s="38" t="s">
        <v>76</v>
      </c>
      <c r="I1" s="38" t="s">
        <v>77</v>
      </c>
      <c r="J1" s="38" t="s">
        <v>137</v>
      </c>
      <c r="K1" s="38" t="s">
        <v>78</v>
      </c>
      <c r="L1" s="38" t="s">
        <v>74</v>
      </c>
      <c r="M1" s="38" t="s">
        <v>137</v>
      </c>
      <c r="N1" s="38" t="s">
        <v>139</v>
      </c>
      <c r="O1" s="38" t="s">
        <v>136</v>
      </c>
      <c r="P1" s="38" t="s">
        <v>138</v>
      </c>
      <c r="Q1" s="38" t="s">
        <v>83</v>
      </c>
      <c r="R1" s="38" t="s">
        <v>84</v>
      </c>
      <c r="S1" s="38" t="s">
        <v>85</v>
      </c>
      <c r="T1" s="39" t="s">
        <v>135</v>
      </c>
      <c r="U1" s="134" t="s">
        <v>82</v>
      </c>
      <c r="V1" s="135"/>
    </row>
    <row r="2" spans="1:22" ht="15" customHeight="1">
      <c r="A2" s="111"/>
      <c r="B2" s="58" t="s">
        <v>100</v>
      </c>
      <c r="C2" s="95">
        <f>VLOOKUP(B2,Lifts_Alphabetical[],2,FALSE)</f>
        <v>2.6</v>
      </c>
      <c r="D2" s="95">
        <v>2.6</v>
      </c>
      <c r="E2" s="86" t="s">
        <v>79</v>
      </c>
      <c r="F2" s="95">
        <f>VLOOKUP(E2,Lifts_Alphabetical[],2,FALSE)</f>
        <v>0</v>
      </c>
      <c r="G2" s="95"/>
      <c r="H2" s="86" t="s">
        <v>79</v>
      </c>
      <c r="I2" s="95">
        <f>VLOOKUP(H2,Lifts_Alphabetical[],2,FALSE)</f>
        <v>0</v>
      </c>
      <c r="J2" s="95"/>
      <c r="K2" s="86" t="s">
        <v>79</v>
      </c>
      <c r="L2" s="53">
        <f>VLOOKUP(K2,Lifts_Alphabetical[],2,FALSE)</f>
        <v>0</v>
      </c>
      <c r="M2" s="95"/>
      <c r="N2" s="53"/>
      <c r="O2" s="53">
        <f t="shared" ref="O2:O10" si="0">MIN(10,(C2+F2+I2+L2))</f>
        <v>2.6</v>
      </c>
      <c r="P2" s="76">
        <f>MIN(10,(D2+G2+J2+M2+N2))</f>
        <v>2.6</v>
      </c>
      <c r="Q2" s="60">
        <v>1.5</v>
      </c>
      <c r="R2" s="60">
        <v>0.5</v>
      </c>
      <c r="S2" s="60">
        <v>1.5</v>
      </c>
      <c r="T2" s="55">
        <f>IF((SUM(Q2:S2)&gt;0),(O2-P2+AVERAGE(Q2:S2)),(O2-P2))</f>
        <v>1.1666666666666667</v>
      </c>
      <c r="U2" s="130">
        <f>(MAX(T2:T11)+LARGE(T2:T11,2))/2</f>
        <v>11.233333333333334</v>
      </c>
      <c r="V2" s="131"/>
    </row>
    <row r="3" spans="1:22" ht="15" thickBot="1">
      <c r="A3" s="111"/>
      <c r="B3" s="96" t="s">
        <v>100</v>
      </c>
      <c r="C3" s="95">
        <f>VLOOKUP(B3,Lifts_Alphabetical[],2,FALSE)</f>
        <v>2.6</v>
      </c>
      <c r="D3" s="95">
        <v>2.6</v>
      </c>
      <c r="E3" s="56" t="s">
        <v>115</v>
      </c>
      <c r="F3" s="95">
        <f>VLOOKUP(E3,Lifts_Alphabetical[],2,FALSE)</f>
        <v>0.9</v>
      </c>
      <c r="G3" s="95">
        <v>0.9</v>
      </c>
      <c r="H3" s="86" t="s">
        <v>79</v>
      </c>
      <c r="I3" s="95">
        <f>VLOOKUP(H3,Lifts_Alphabetical[],2,FALSE)</f>
        <v>0</v>
      </c>
      <c r="J3" s="95"/>
      <c r="K3" s="86" t="s">
        <v>79</v>
      </c>
      <c r="L3" s="53">
        <f>VLOOKUP(K3,Lifts_Alphabetical[],2,FALSE)</f>
        <v>0</v>
      </c>
      <c r="M3" s="95"/>
      <c r="N3" s="53"/>
      <c r="O3" s="53">
        <f t="shared" si="0"/>
        <v>3.5</v>
      </c>
      <c r="P3" s="76">
        <f t="shared" ref="P3:P11" si="1">D3+G3+J3+M3+N3</f>
        <v>3.5</v>
      </c>
      <c r="Q3" s="61">
        <v>4</v>
      </c>
      <c r="R3" s="61">
        <v>3.5</v>
      </c>
      <c r="S3" s="61">
        <v>4</v>
      </c>
      <c r="T3" s="55">
        <f t="shared" ref="T3:T11" si="2">IF((SUM(Q3:S3)&gt;0),(O3-P3+AVERAGE(Q3:S3)),(O3-P3))</f>
        <v>3.8333333333333335</v>
      </c>
      <c r="U3" s="132"/>
      <c r="V3" s="133"/>
    </row>
    <row r="4" spans="1:22">
      <c r="A4" s="111"/>
      <c r="B4" s="58" t="s">
        <v>100</v>
      </c>
      <c r="C4" s="95">
        <f>VLOOKUP(B4,Lifts_Alphabetical[],2,FALSE)</f>
        <v>2.6</v>
      </c>
      <c r="D4" s="95"/>
      <c r="E4" s="56" t="s">
        <v>101</v>
      </c>
      <c r="F4" s="95">
        <f>VLOOKUP(E4,Lifts_Alphabetical[],2,FALSE)</f>
        <v>2.8</v>
      </c>
      <c r="G4" s="95"/>
      <c r="H4" s="56" t="s">
        <v>102</v>
      </c>
      <c r="I4" s="95">
        <f>VLOOKUP(H4,Lifts_Alphabetical[],2,FALSE)</f>
        <v>3.3</v>
      </c>
      <c r="J4" s="95"/>
      <c r="K4" s="56" t="s">
        <v>130</v>
      </c>
      <c r="L4" s="53">
        <f>VLOOKUP(K4,Lifts_Alphabetical[],2,FALSE)</f>
        <v>1.6</v>
      </c>
      <c r="M4" s="95"/>
      <c r="N4" s="53"/>
      <c r="O4" s="53">
        <f t="shared" si="0"/>
        <v>10</v>
      </c>
      <c r="P4" s="76">
        <f t="shared" si="1"/>
        <v>0</v>
      </c>
      <c r="Q4" s="61">
        <v>4.2</v>
      </c>
      <c r="R4" s="61">
        <v>4</v>
      </c>
      <c r="S4" s="61">
        <v>4</v>
      </c>
      <c r="T4" s="70">
        <f t="shared" si="2"/>
        <v>14.066666666666666</v>
      </c>
      <c r="U4" s="28"/>
    </row>
    <row r="5" spans="1:22">
      <c r="A5" s="111"/>
      <c r="B5" s="58" t="s">
        <v>103</v>
      </c>
      <c r="C5" s="95">
        <f>VLOOKUP(B5,Lifts_Alphabetical[],2,FALSE)</f>
        <v>2.4</v>
      </c>
      <c r="D5" s="95"/>
      <c r="E5" s="86" t="s">
        <v>79</v>
      </c>
      <c r="F5" s="95">
        <f>VLOOKUP(E5,Lifts_Alphabetical[],2,FALSE)</f>
        <v>0</v>
      </c>
      <c r="G5" s="95"/>
      <c r="H5" s="86" t="s">
        <v>79</v>
      </c>
      <c r="I5" s="95">
        <f>VLOOKUP(H5,Lifts_Alphabetical[],2,FALSE)</f>
        <v>0</v>
      </c>
      <c r="J5" s="95"/>
      <c r="K5" s="86" t="s">
        <v>79</v>
      </c>
      <c r="L5" s="53">
        <f>VLOOKUP(K5,Lifts_Alphabetical[],2,FALSE)</f>
        <v>0</v>
      </c>
      <c r="M5" s="95"/>
      <c r="N5" s="53"/>
      <c r="O5" s="53">
        <f t="shared" si="0"/>
        <v>2.4</v>
      </c>
      <c r="P5" s="76">
        <f t="shared" si="1"/>
        <v>0</v>
      </c>
      <c r="Q5" s="61">
        <v>6.5</v>
      </c>
      <c r="R5" s="61">
        <v>6</v>
      </c>
      <c r="S5" s="61">
        <v>5.5</v>
      </c>
      <c r="T5" s="71">
        <f t="shared" si="2"/>
        <v>8.4</v>
      </c>
      <c r="U5" s="28"/>
    </row>
    <row r="6" spans="1:22">
      <c r="A6" s="111"/>
      <c r="B6" s="58" t="s">
        <v>79</v>
      </c>
      <c r="C6" s="95">
        <f>VLOOKUP(B6,Lifts_Alphabetical[],2,FALSE)</f>
        <v>0</v>
      </c>
      <c r="D6" s="95"/>
      <c r="E6" s="86" t="s">
        <v>79</v>
      </c>
      <c r="F6" s="95">
        <f>VLOOKUP(E6,Lifts_Alphabetical[],2,FALSE)</f>
        <v>0</v>
      </c>
      <c r="G6" s="95"/>
      <c r="H6" s="86" t="s">
        <v>79</v>
      </c>
      <c r="I6" s="95">
        <f>VLOOKUP(H6,Lifts_Alphabetical[],2,FALSE)</f>
        <v>0</v>
      </c>
      <c r="J6" s="95"/>
      <c r="K6" s="86" t="s">
        <v>79</v>
      </c>
      <c r="L6" s="53">
        <f>VLOOKUP(K6,Lifts_Alphabetical[],2,FALSE)</f>
        <v>0</v>
      </c>
      <c r="M6" s="95"/>
      <c r="N6" s="53"/>
      <c r="O6" s="53">
        <f t="shared" si="0"/>
        <v>0</v>
      </c>
      <c r="P6" s="76">
        <f t="shared" si="1"/>
        <v>0</v>
      </c>
      <c r="Q6" s="61"/>
      <c r="R6" s="61"/>
      <c r="S6" s="61"/>
      <c r="T6" s="71">
        <f t="shared" si="2"/>
        <v>0</v>
      </c>
      <c r="U6" s="28"/>
    </row>
    <row r="7" spans="1:22">
      <c r="A7" s="111"/>
      <c r="B7" s="58" t="s">
        <v>79</v>
      </c>
      <c r="C7" s="95">
        <f>VLOOKUP(B7,Lifts_Alphabetical[],2,FALSE)</f>
        <v>0</v>
      </c>
      <c r="D7" s="95"/>
      <c r="E7" s="86" t="s">
        <v>79</v>
      </c>
      <c r="F7" s="95">
        <f>VLOOKUP(E7,Lifts_Alphabetical[],2,FALSE)</f>
        <v>0</v>
      </c>
      <c r="G7" s="95"/>
      <c r="H7" s="86" t="s">
        <v>79</v>
      </c>
      <c r="I7" s="95">
        <f>VLOOKUP(H7,Lifts_Alphabetical[],2,FALSE)</f>
        <v>0</v>
      </c>
      <c r="J7" s="95"/>
      <c r="K7" s="86" t="s">
        <v>79</v>
      </c>
      <c r="L7" s="53">
        <f>VLOOKUP(K7,Lifts_Alphabetical[],2,FALSE)</f>
        <v>0</v>
      </c>
      <c r="M7" s="95"/>
      <c r="N7" s="53"/>
      <c r="O7" s="53">
        <f t="shared" si="0"/>
        <v>0</v>
      </c>
      <c r="P7" s="76">
        <f t="shared" si="1"/>
        <v>0</v>
      </c>
      <c r="Q7" s="61"/>
      <c r="R7" s="61"/>
      <c r="S7" s="61"/>
      <c r="T7" s="71">
        <f t="shared" si="2"/>
        <v>0</v>
      </c>
      <c r="U7" s="28"/>
      <c r="V7" t="s">
        <v>51</v>
      </c>
    </row>
    <row r="8" spans="1:22">
      <c r="A8" s="111"/>
      <c r="B8" s="58" t="s">
        <v>79</v>
      </c>
      <c r="C8" s="95">
        <f>VLOOKUP(B8,Lifts_Alphabetical[],2,FALSE)</f>
        <v>0</v>
      </c>
      <c r="D8" s="95"/>
      <c r="E8" s="86" t="s">
        <v>79</v>
      </c>
      <c r="F8" s="95">
        <f>VLOOKUP(E8,Lifts_Alphabetical[],2,FALSE)</f>
        <v>0</v>
      </c>
      <c r="G8" s="95"/>
      <c r="H8" s="86" t="s">
        <v>79</v>
      </c>
      <c r="I8" s="95">
        <f>VLOOKUP(H8,Lifts_Alphabetical[],2,FALSE)</f>
        <v>0</v>
      </c>
      <c r="J8" s="95"/>
      <c r="K8" s="86" t="s">
        <v>79</v>
      </c>
      <c r="L8" s="53">
        <f>VLOOKUP(K8,Lifts_Alphabetical[],2,FALSE)</f>
        <v>0</v>
      </c>
      <c r="M8" s="95"/>
      <c r="N8" s="53"/>
      <c r="O8" s="53">
        <f t="shared" si="0"/>
        <v>0</v>
      </c>
      <c r="P8" s="76">
        <f t="shared" si="1"/>
        <v>0</v>
      </c>
      <c r="Q8" s="61"/>
      <c r="R8" s="61"/>
      <c r="S8" s="61"/>
      <c r="T8" s="71">
        <f t="shared" si="2"/>
        <v>0</v>
      </c>
      <c r="U8" s="28"/>
    </row>
    <row r="9" spans="1:22">
      <c r="A9" s="111"/>
      <c r="B9" s="94" t="s">
        <v>79</v>
      </c>
      <c r="C9" s="95">
        <f>VLOOKUP(B9,Lifts_Alphabetical[],2,FALSE)</f>
        <v>0</v>
      </c>
      <c r="D9" s="95"/>
      <c r="E9" s="86" t="s">
        <v>79</v>
      </c>
      <c r="F9" s="95">
        <f>VLOOKUP(E9,Lifts_Alphabetical[],2,FALSE)</f>
        <v>0</v>
      </c>
      <c r="G9" s="95"/>
      <c r="H9" s="86" t="s">
        <v>79</v>
      </c>
      <c r="I9" s="95">
        <f>VLOOKUP(H9,Lifts_Alphabetical[],2,FALSE)</f>
        <v>0</v>
      </c>
      <c r="J9" s="95"/>
      <c r="K9" s="86" t="s">
        <v>79</v>
      </c>
      <c r="L9" s="53">
        <f>VLOOKUP(K9,Lifts_Alphabetical[],2,FALSE)</f>
        <v>0</v>
      </c>
      <c r="M9" s="95"/>
      <c r="N9" s="53"/>
      <c r="O9" s="53">
        <f t="shared" si="0"/>
        <v>0</v>
      </c>
      <c r="P9" s="76">
        <f t="shared" si="1"/>
        <v>0</v>
      </c>
      <c r="Q9" s="61"/>
      <c r="R9" s="61"/>
      <c r="S9" s="61"/>
      <c r="T9" s="71">
        <f t="shared" si="2"/>
        <v>0</v>
      </c>
      <c r="U9" s="28"/>
    </row>
    <row r="10" spans="1:22">
      <c r="A10" s="111"/>
      <c r="B10" s="94" t="s">
        <v>79</v>
      </c>
      <c r="C10" s="95">
        <f>VLOOKUP(B10,Lifts_Alphabetical[],2,FALSE)</f>
        <v>0</v>
      </c>
      <c r="D10" s="95"/>
      <c r="E10" s="86" t="s">
        <v>79</v>
      </c>
      <c r="F10" s="95">
        <f>VLOOKUP(E10,Lifts_Alphabetical[],2,FALSE)</f>
        <v>0</v>
      </c>
      <c r="G10" s="95"/>
      <c r="H10" s="86" t="s">
        <v>79</v>
      </c>
      <c r="I10" s="95">
        <f>VLOOKUP(H10,Lifts_Alphabetical[],2,FALSE)</f>
        <v>0</v>
      </c>
      <c r="J10" s="95"/>
      <c r="K10" s="86" t="s">
        <v>79</v>
      </c>
      <c r="L10" s="53">
        <f>VLOOKUP(K10,Lifts_Alphabetical[],2,FALSE)</f>
        <v>0</v>
      </c>
      <c r="M10" s="95"/>
      <c r="N10" s="53"/>
      <c r="O10" s="53">
        <f t="shared" si="0"/>
        <v>0</v>
      </c>
      <c r="P10" s="76">
        <f t="shared" si="1"/>
        <v>0</v>
      </c>
      <c r="Q10" s="61"/>
      <c r="R10" s="61"/>
      <c r="S10" s="61"/>
      <c r="T10" s="71">
        <f t="shared" si="2"/>
        <v>0</v>
      </c>
      <c r="U10" s="28"/>
    </row>
    <row r="11" spans="1:22" ht="15" thickBot="1">
      <c r="A11" s="112"/>
      <c r="B11" s="97" t="s">
        <v>79</v>
      </c>
      <c r="C11" s="98">
        <f>VLOOKUP(B11,Lifts_Alphabetical[],2,FALSE)</f>
        <v>0</v>
      </c>
      <c r="D11" s="98"/>
      <c r="E11" s="99" t="s">
        <v>79</v>
      </c>
      <c r="F11" s="98">
        <f>VLOOKUP(E11,Lifts_Alphabetical[],2,FALSE)</f>
        <v>0</v>
      </c>
      <c r="G11" s="98"/>
      <c r="H11" s="99" t="s">
        <v>79</v>
      </c>
      <c r="I11" s="98">
        <f>VLOOKUP(H11,Lifts_Alphabetical[],2,FALSE)</f>
        <v>0</v>
      </c>
      <c r="J11" s="98"/>
      <c r="K11" s="99" t="s">
        <v>79</v>
      </c>
      <c r="L11" s="54">
        <f>VLOOKUP(K11,Lifts_Alphabetical[],2,FALSE)</f>
        <v>0</v>
      </c>
      <c r="M11" s="98"/>
      <c r="N11" s="54"/>
      <c r="O11" s="54">
        <f t="shared" ref="O11" si="3">MIN(10,(C11+F11+I11+L11))</f>
        <v>0</v>
      </c>
      <c r="P11" s="76">
        <f t="shared" si="1"/>
        <v>0</v>
      </c>
      <c r="Q11" s="62"/>
      <c r="R11" s="62"/>
      <c r="S11" s="62"/>
      <c r="T11" s="72">
        <f t="shared" si="2"/>
        <v>0</v>
      </c>
      <c r="U11" s="28"/>
    </row>
    <row r="12" spans="1:22" ht="15" thickBot="1">
      <c r="A12" s="113" t="s">
        <v>142</v>
      </c>
      <c r="B12" s="42" t="s">
        <v>73</v>
      </c>
      <c r="C12" s="43" t="s">
        <v>74</v>
      </c>
      <c r="D12" s="43" t="s">
        <v>137</v>
      </c>
      <c r="E12" s="43" t="s">
        <v>75</v>
      </c>
      <c r="F12" s="43" t="s">
        <v>74</v>
      </c>
      <c r="G12" s="43" t="s">
        <v>137</v>
      </c>
      <c r="H12" s="43" t="s">
        <v>76</v>
      </c>
      <c r="I12" s="43" t="s">
        <v>77</v>
      </c>
      <c r="J12" s="43" t="s">
        <v>137</v>
      </c>
      <c r="K12" s="43" t="s">
        <v>78</v>
      </c>
      <c r="L12" s="43" t="s">
        <v>74</v>
      </c>
      <c r="M12" s="43" t="s">
        <v>137</v>
      </c>
      <c r="N12" s="43" t="s">
        <v>139</v>
      </c>
      <c r="O12" s="43" t="s">
        <v>136</v>
      </c>
      <c r="P12" s="43" t="s">
        <v>138</v>
      </c>
      <c r="Q12" s="43" t="s">
        <v>86</v>
      </c>
      <c r="R12" s="43" t="s">
        <v>84</v>
      </c>
      <c r="S12" s="43" t="s">
        <v>85</v>
      </c>
      <c r="T12" s="49" t="s">
        <v>135</v>
      </c>
      <c r="U12" s="136" t="s">
        <v>82</v>
      </c>
      <c r="V12" s="137"/>
    </row>
    <row r="13" spans="1:22" ht="15" customHeight="1">
      <c r="A13" s="114"/>
      <c r="B13" s="58" t="s">
        <v>107</v>
      </c>
      <c r="C13" s="30">
        <f>VLOOKUP(B13,Lifts_Alphabetical[],2,FALSE)</f>
        <v>0.8</v>
      </c>
      <c r="D13" s="30"/>
      <c r="E13" s="56" t="s">
        <v>108</v>
      </c>
      <c r="F13" s="30">
        <f>VLOOKUP(E13,Lifts_Alphabetical[],2,FALSE)</f>
        <v>1</v>
      </c>
      <c r="G13" s="30"/>
      <c r="H13" s="56" t="s">
        <v>109</v>
      </c>
      <c r="I13" s="30">
        <f>VLOOKUP(H13,Lifts_Alphabetical[],2,FALSE)</f>
        <v>0.6</v>
      </c>
      <c r="J13" s="30"/>
      <c r="K13" s="56" t="s">
        <v>79</v>
      </c>
      <c r="L13" s="30">
        <f>VLOOKUP(K13,Lifts_Alphabetical[],2,FALSE)</f>
        <v>0</v>
      </c>
      <c r="M13" s="30"/>
      <c r="N13" s="30"/>
      <c r="O13" s="30">
        <f>MIN(10,(C13+F13+I13+L13))</f>
        <v>2.4</v>
      </c>
      <c r="P13" s="76">
        <f>MIN(10,(D13+G13+J13+M13+N13))</f>
        <v>0</v>
      </c>
      <c r="Q13" s="63">
        <v>3</v>
      </c>
      <c r="R13" s="63">
        <v>3</v>
      </c>
      <c r="S13" s="63">
        <v>3</v>
      </c>
      <c r="T13" s="55">
        <f>IF((SUM(Q13:S13)&gt;0),(O13-P13+AVERAGE(Q13:S13)),(O13-P13))</f>
        <v>5.4</v>
      </c>
      <c r="U13" s="122">
        <f>(MAX(T13:T22)+LARGE(T13:T22,2))/2</f>
        <v>5.3000000000000007</v>
      </c>
      <c r="V13" s="123"/>
    </row>
    <row r="14" spans="1:22" ht="15" thickBot="1">
      <c r="A14" s="114"/>
      <c r="B14" s="58" t="s">
        <v>100</v>
      </c>
      <c r="C14" s="30">
        <f>VLOOKUP(B14,Lifts_Alphabetical[],2,FALSE)</f>
        <v>2.6</v>
      </c>
      <c r="D14" s="30">
        <v>2.6</v>
      </c>
      <c r="E14" s="56" t="s">
        <v>79</v>
      </c>
      <c r="F14" s="30">
        <f>VLOOKUP(E14,Lifts_Alphabetical[],2,FALSE)</f>
        <v>0</v>
      </c>
      <c r="G14" s="30"/>
      <c r="H14" s="56" t="s">
        <v>79</v>
      </c>
      <c r="I14" s="30">
        <f>VLOOKUP(H14,Lifts_Alphabetical[],2,FALSE)</f>
        <v>0</v>
      </c>
      <c r="J14" s="30"/>
      <c r="K14" s="56" t="s">
        <v>79</v>
      </c>
      <c r="L14" s="30">
        <f>VLOOKUP(K14,Lifts_Alphabetical[],2,FALSE)</f>
        <v>0</v>
      </c>
      <c r="M14" s="30"/>
      <c r="N14" s="30"/>
      <c r="O14" s="30">
        <f>MIN(10,(C14+F14+I14+L14))</f>
        <v>2.6</v>
      </c>
      <c r="P14" s="76">
        <f t="shared" ref="P14:P22" si="4">D14+G14+J14+M14+N14</f>
        <v>2.6</v>
      </c>
      <c r="Q14" s="64">
        <v>2</v>
      </c>
      <c r="R14" s="64">
        <v>2</v>
      </c>
      <c r="S14" s="64">
        <v>3</v>
      </c>
      <c r="T14" s="55">
        <f t="shared" ref="T14:T22" si="5">IF((SUM(Q14:S14)&gt;0),(O14-P14+AVERAGE(Q14:S14)),(O14-P14))</f>
        <v>2.3333333333333335</v>
      </c>
      <c r="U14" s="124"/>
      <c r="V14" s="125"/>
    </row>
    <row r="15" spans="1:22">
      <c r="A15" s="114"/>
      <c r="B15" s="58" t="s">
        <v>112</v>
      </c>
      <c r="C15" s="30">
        <f>VLOOKUP(B15,Lifts_Alphabetical[],2,FALSE)</f>
        <v>1</v>
      </c>
      <c r="D15" s="30"/>
      <c r="E15" s="56" t="s">
        <v>80</v>
      </c>
      <c r="F15" s="30">
        <f>VLOOKUP(E15,Lifts_Alphabetical[],2,FALSE)</f>
        <v>1.2</v>
      </c>
      <c r="G15" s="30"/>
      <c r="H15" s="56" t="s">
        <v>79</v>
      </c>
      <c r="I15" s="30">
        <f>VLOOKUP(H15,Lifts_Alphabetical[],2,FALSE)</f>
        <v>0</v>
      </c>
      <c r="J15" s="30"/>
      <c r="K15" s="56" t="s">
        <v>79</v>
      </c>
      <c r="L15" s="30">
        <f>VLOOKUP(K15,Lifts_Alphabetical[],2,FALSE)</f>
        <v>0</v>
      </c>
      <c r="M15" s="30"/>
      <c r="N15" s="30"/>
      <c r="O15" s="30">
        <f>MIN(10,(C15+F15+I15+L15))</f>
        <v>2.2000000000000002</v>
      </c>
      <c r="P15" s="76">
        <f t="shared" si="4"/>
        <v>0</v>
      </c>
      <c r="Q15" s="64">
        <v>3.5</v>
      </c>
      <c r="R15" s="64">
        <v>3.5</v>
      </c>
      <c r="S15" s="64">
        <v>2</v>
      </c>
      <c r="T15" s="70">
        <f t="shared" si="5"/>
        <v>5.2</v>
      </c>
      <c r="U15" s="28"/>
    </row>
    <row r="16" spans="1:22">
      <c r="A16" s="114"/>
      <c r="B16" s="58" t="s">
        <v>110</v>
      </c>
      <c r="C16" s="30">
        <f>VLOOKUP(B16,Lifts_Alphabetical[],2,FALSE)</f>
        <v>0.9</v>
      </c>
      <c r="D16" s="30"/>
      <c r="E16" s="56" t="s">
        <v>111</v>
      </c>
      <c r="F16" s="30">
        <f>VLOOKUP(E16,Lifts_Alphabetical[],2,FALSE)</f>
        <v>0.5</v>
      </c>
      <c r="G16" s="30"/>
      <c r="H16" s="56" t="s">
        <v>79</v>
      </c>
      <c r="I16" s="30">
        <f>VLOOKUP(H16,Lifts_Alphabetical[],2,FALSE)</f>
        <v>0</v>
      </c>
      <c r="J16" s="30"/>
      <c r="K16" s="56" t="s">
        <v>79</v>
      </c>
      <c r="L16" s="30">
        <f>VLOOKUP(K16,Lifts_Alphabetical[],2,FALSE)</f>
        <v>0</v>
      </c>
      <c r="M16" s="30"/>
      <c r="N16" s="30"/>
      <c r="O16" s="30">
        <f>MIN(10,(C16+F16+I16+L16))</f>
        <v>1.4</v>
      </c>
      <c r="P16" s="76">
        <f t="shared" si="4"/>
        <v>0</v>
      </c>
      <c r="Q16" s="64">
        <v>3</v>
      </c>
      <c r="R16" s="64">
        <v>3</v>
      </c>
      <c r="S16" s="64">
        <v>3</v>
      </c>
      <c r="T16" s="71">
        <f t="shared" si="5"/>
        <v>4.4000000000000004</v>
      </c>
      <c r="U16" s="28"/>
    </row>
    <row r="17" spans="1:22">
      <c r="A17" s="114"/>
      <c r="B17" s="66" t="s">
        <v>79</v>
      </c>
      <c r="C17" s="37">
        <f>VLOOKUP(B17,Lifts_Alphabetical[],2,FALSE)</f>
        <v>0</v>
      </c>
      <c r="D17" s="37"/>
      <c r="E17" s="68" t="s">
        <v>79</v>
      </c>
      <c r="F17" s="37">
        <f>VLOOKUP(E17,Lifts_Alphabetical[],2,FALSE)</f>
        <v>0</v>
      </c>
      <c r="G17" s="37"/>
      <c r="H17" s="68" t="s">
        <v>79</v>
      </c>
      <c r="I17" s="37">
        <f>VLOOKUP(H17,Lifts_Alphabetical[],2,FALSE)</f>
        <v>0</v>
      </c>
      <c r="J17" s="37"/>
      <c r="K17" s="68" t="s">
        <v>79</v>
      </c>
      <c r="L17" s="37">
        <f>VLOOKUP(K17,Lifts_Alphabetical[],2,FALSE)</f>
        <v>0</v>
      </c>
      <c r="M17" s="37"/>
      <c r="N17" s="37"/>
      <c r="O17" s="37">
        <f t="shared" ref="O17" si="6">MIN(10,(C17+F17+I17+L17))</f>
        <v>0</v>
      </c>
      <c r="P17" s="76">
        <f t="shared" si="4"/>
        <v>0</v>
      </c>
      <c r="Q17" s="64"/>
      <c r="R17" s="64"/>
      <c r="S17" s="64"/>
      <c r="T17" s="71">
        <f t="shared" si="5"/>
        <v>0</v>
      </c>
    </row>
    <row r="18" spans="1:22">
      <c r="A18" s="114"/>
      <c r="B18" s="66" t="s">
        <v>79</v>
      </c>
      <c r="C18" s="37">
        <f>VLOOKUP(B18,Lifts_Alphabetical[],2,FALSE)</f>
        <v>0</v>
      </c>
      <c r="D18" s="37"/>
      <c r="E18" s="68" t="s">
        <v>79</v>
      </c>
      <c r="F18" s="37">
        <f>VLOOKUP(E18,Lifts_Alphabetical[],2,FALSE)</f>
        <v>0</v>
      </c>
      <c r="G18" s="37"/>
      <c r="H18" s="68" t="s">
        <v>79</v>
      </c>
      <c r="I18" s="37">
        <f>VLOOKUP(H18,Lifts_Alphabetical[],2,FALSE)</f>
        <v>0</v>
      </c>
      <c r="J18" s="37"/>
      <c r="K18" s="68" t="s">
        <v>79</v>
      </c>
      <c r="L18" s="37">
        <f>VLOOKUP(K18,Lifts_Alphabetical[],2,FALSE)</f>
        <v>0</v>
      </c>
      <c r="M18" s="37"/>
      <c r="N18" s="37"/>
      <c r="O18" s="37">
        <f t="shared" ref="O18" si="7">MIN(10,(C18+F18+I18+L18))</f>
        <v>0</v>
      </c>
      <c r="P18" s="76">
        <f t="shared" si="4"/>
        <v>0</v>
      </c>
      <c r="Q18" s="64"/>
      <c r="R18" s="64"/>
      <c r="S18" s="64"/>
      <c r="T18" s="71">
        <f t="shared" si="5"/>
        <v>0</v>
      </c>
      <c r="V18" t="s">
        <v>51</v>
      </c>
    </row>
    <row r="19" spans="1:22">
      <c r="A19" s="114"/>
      <c r="B19" s="66" t="s">
        <v>79</v>
      </c>
      <c r="C19" s="37">
        <f>VLOOKUP(B19,Lifts_Alphabetical[],2,FALSE)</f>
        <v>0</v>
      </c>
      <c r="D19" s="37"/>
      <c r="E19" s="68" t="s">
        <v>79</v>
      </c>
      <c r="F19" s="37">
        <f>VLOOKUP(E19,Lifts_Alphabetical[],2,FALSE)</f>
        <v>0</v>
      </c>
      <c r="G19" s="37"/>
      <c r="H19" s="68" t="s">
        <v>79</v>
      </c>
      <c r="I19" s="37">
        <f>VLOOKUP(H19,Lifts_Alphabetical[],2,FALSE)</f>
        <v>0</v>
      </c>
      <c r="J19" s="37"/>
      <c r="K19" s="68" t="s">
        <v>79</v>
      </c>
      <c r="L19" s="37">
        <f>VLOOKUP(K19,Lifts_Alphabetical[],2,FALSE)</f>
        <v>0</v>
      </c>
      <c r="M19" s="37"/>
      <c r="N19" s="37"/>
      <c r="O19" s="37">
        <f t="shared" ref="O19:O22" si="8">MIN(10,(C19+F19+I19+L19))</f>
        <v>0</v>
      </c>
      <c r="P19" s="76">
        <f t="shared" si="4"/>
        <v>0</v>
      </c>
      <c r="Q19" s="64"/>
      <c r="R19" s="64"/>
      <c r="S19" s="64"/>
      <c r="T19" s="71">
        <f t="shared" si="5"/>
        <v>0</v>
      </c>
    </row>
    <row r="20" spans="1:22">
      <c r="A20" s="114"/>
      <c r="B20" s="66" t="s">
        <v>79</v>
      </c>
      <c r="C20" s="37">
        <f>VLOOKUP(B20,Lifts_Alphabetical[],2,FALSE)</f>
        <v>0</v>
      </c>
      <c r="D20" s="37"/>
      <c r="E20" s="68" t="s">
        <v>79</v>
      </c>
      <c r="F20" s="37">
        <f>VLOOKUP(E20,Lifts_Alphabetical[],2,FALSE)</f>
        <v>0</v>
      </c>
      <c r="G20" s="37"/>
      <c r="H20" s="68" t="s">
        <v>79</v>
      </c>
      <c r="I20" s="37">
        <f>VLOOKUP(H20,Lifts_Alphabetical[],2,FALSE)</f>
        <v>0</v>
      </c>
      <c r="J20" s="37"/>
      <c r="K20" s="68" t="s">
        <v>79</v>
      </c>
      <c r="L20" s="37">
        <f>VLOOKUP(K20,Lifts_Alphabetical[],2,FALSE)</f>
        <v>0</v>
      </c>
      <c r="M20" s="37"/>
      <c r="N20" s="37"/>
      <c r="O20" s="37">
        <f t="shared" si="8"/>
        <v>0</v>
      </c>
      <c r="P20" s="76">
        <f t="shared" si="4"/>
        <v>0</v>
      </c>
      <c r="Q20" s="64"/>
      <c r="R20" s="64"/>
      <c r="S20" s="64"/>
      <c r="T20" s="71">
        <f t="shared" si="5"/>
        <v>0</v>
      </c>
    </row>
    <row r="21" spans="1:22">
      <c r="A21" s="114"/>
      <c r="B21" s="66" t="s">
        <v>79</v>
      </c>
      <c r="C21" s="37">
        <f>VLOOKUP(B21,Lifts_Alphabetical[],2,FALSE)</f>
        <v>0</v>
      </c>
      <c r="D21" s="37"/>
      <c r="E21" s="68" t="s">
        <v>79</v>
      </c>
      <c r="F21" s="37">
        <f>VLOOKUP(E21,Lifts_Alphabetical[],2,FALSE)</f>
        <v>0</v>
      </c>
      <c r="G21" s="37"/>
      <c r="H21" s="68" t="s">
        <v>79</v>
      </c>
      <c r="I21" s="37">
        <f>VLOOKUP(H21,Lifts_Alphabetical[],2,FALSE)</f>
        <v>0</v>
      </c>
      <c r="J21" s="37"/>
      <c r="K21" s="68" t="s">
        <v>79</v>
      </c>
      <c r="L21" s="37">
        <f>VLOOKUP(K21,Lifts_Alphabetical[],2,FALSE)</f>
        <v>0</v>
      </c>
      <c r="M21" s="37"/>
      <c r="N21" s="37"/>
      <c r="O21" s="37">
        <f t="shared" si="8"/>
        <v>0</v>
      </c>
      <c r="P21" s="76">
        <f t="shared" si="4"/>
        <v>0</v>
      </c>
      <c r="Q21" s="64"/>
      <c r="R21" s="64"/>
      <c r="S21" s="64"/>
      <c r="T21" s="71">
        <f t="shared" si="5"/>
        <v>0</v>
      </c>
    </row>
    <row r="22" spans="1:22" ht="15" thickBot="1">
      <c r="A22" s="115"/>
      <c r="B22" s="67" t="s">
        <v>79</v>
      </c>
      <c r="C22" s="44">
        <f>VLOOKUP(B22,Lifts_Alphabetical[],2,FALSE)</f>
        <v>0</v>
      </c>
      <c r="D22" s="44"/>
      <c r="E22" s="69" t="s">
        <v>79</v>
      </c>
      <c r="F22" s="44">
        <f>VLOOKUP(E22,Lifts_Alphabetical[],2,FALSE)</f>
        <v>0</v>
      </c>
      <c r="G22" s="44"/>
      <c r="H22" s="69" t="s">
        <v>79</v>
      </c>
      <c r="I22" s="44">
        <f>VLOOKUP(H22,Lifts_Alphabetical[],2,FALSE)</f>
        <v>0</v>
      </c>
      <c r="J22" s="44"/>
      <c r="K22" s="69" t="s">
        <v>79</v>
      </c>
      <c r="L22" s="44">
        <f>VLOOKUP(K22,Lifts_Alphabetical[],2,FALSE)</f>
        <v>0</v>
      </c>
      <c r="M22" s="44"/>
      <c r="N22" s="44"/>
      <c r="O22" s="44">
        <f t="shared" si="8"/>
        <v>0</v>
      </c>
      <c r="P22" s="76">
        <f t="shared" si="4"/>
        <v>0</v>
      </c>
      <c r="Q22" s="65"/>
      <c r="R22" s="65"/>
      <c r="S22" s="65"/>
      <c r="T22" s="72">
        <f t="shared" si="5"/>
        <v>0</v>
      </c>
    </row>
    <row r="23" spans="1:22" ht="15" thickBot="1">
      <c r="A23" s="116" t="s">
        <v>143</v>
      </c>
      <c r="B23" s="45" t="s">
        <v>73</v>
      </c>
      <c r="C23" s="46" t="s">
        <v>74</v>
      </c>
      <c r="D23" s="46" t="s">
        <v>137</v>
      </c>
      <c r="E23" s="46" t="s">
        <v>75</v>
      </c>
      <c r="F23" s="46" t="s">
        <v>74</v>
      </c>
      <c r="G23" s="46" t="s">
        <v>137</v>
      </c>
      <c r="H23" s="46" t="s">
        <v>76</v>
      </c>
      <c r="I23" s="46" t="s">
        <v>77</v>
      </c>
      <c r="J23" s="46" t="s">
        <v>137</v>
      </c>
      <c r="K23" s="46" t="s">
        <v>78</v>
      </c>
      <c r="L23" s="46" t="s">
        <v>74</v>
      </c>
      <c r="M23" s="46" t="s">
        <v>137</v>
      </c>
      <c r="N23" s="46" t="s">
        <v>139</v>
      </c>
      <c r="O23" s="46" t="s">
        <v>136</v>
      </c>
      <c r="P23" s="46" t="s">
        <v>138</v>
      </c>
      <c r="Q23" s="46" t="s">
        <v>86</v>
      </c>
      <c r="R23" s="46" t="s">
        <v>84</v>
      </c>
      <c r="S23" s="46" t="s">
        <v>85</v>
      </c>
      <c r="T23" s="50" t="s">
        <v>135</v>
      </c>
      <c r="U23" s="126" t="s">
        <v>82</v>
      </c>
      <c r="V23" s="127"/>
    </row>
    <row r="24" spans="1:22">
      <c r="A24" s="117"/>
      <c r="B24" s="58" t="s">
        <v>129</v>
      </c>
      <c r="C24" s="30">
        <f>VLOOKUP(B24,Lifts_Alphabetical[],2,FALSE)</f>
        <v>0.5</v>
      </c>
      <c r="D24" s="30"/>
      <c r="E24" s="56" t="s">
        <v>111</v>
      </c>
      <c r="F24" s="30">
        <f>VLOOKUP(E24,Lifts_Alphabetical[],2,FALSE)</f>
        <v>0.5</v>
      </c>
      <c r="G24" s="30"/>
      <c r="H24" s="56" t="s">
        <v>113</v>
      </c>
      <c r="I24" s="30">
        <f>VLOOKUP(H24,Lifts_Alphabetical[],2,FALSE)</f>
        <v>0.6</v>
      </c>
      <c r="J24" s="30"/>
      <c r="K24" s="56" t="s">
        <v>124</v>
      </c>
      <c r="L24" s="30">
        <f>VLOOKUP(K24,Lifts_Alphabetical[],2,FALSE)</f>
        <v>0.7</v>
      </c>
      <c r="M24" s="30">
        <v>0.7</v>
      </c>
      <c r="N24" s="30"/>
      <c r="O24" s="30">
        <f>MIN(10,(C24+F24+I24+L24))</f>
        <v>2.2999999999999998</v>
      </c>
      <c r="P24" s="76">
        <f>MIN(10,(D24+G24+J24+M24+N24))</f>
        <v>0.7</v>
      </c>
      <c r="Q24" s="60">
        <v>5.5</v>
      </c>
      <c r="R24" s="60">
        <v>5.5</v>
      </c>
      <c r="S24" s="60">
        <v>6</v>
      </c>
      <c r="T24" s="55">
        <f>IF((SUM(Q24:S24)&gt;0),(O24-P24+AVERAGE(Q24:S24)),(O24-P24))</f>
        <v>7.2666666666666666</v>
      </c>
      <c r="U24" s="122">
        <f>(MAX(T24:T33)+LARGE(T24:T33,2))/2</f>
        <v>6.1333333333333329</v>
      </c>
      <c r="V24" s="123"/>
    </row>
    <row r="25" spans="1:22" ht="15" thickBot="1">
      <c r="A25" s="117"/>
      <c r="B25" s="58" t="s">
        <v>129</v>
      </c>
      <c r="C25" s="30">
        <f>VLOOKUP(B25,Lifts_Alphabetical[],2,FALSE)</f>
        <v>0.5</v>
      </c>
      <c r="D25" s="30"/>
      <c r="E25" s="56" t="s">
        <v>113</v>
      </c>
      <c r="F25" s="30">
        <f>VLOOKUP(E25,Lifts_Alphabetical[],2,FALSE)</f>
        <v>0.6</v>
      </c>
      <c r="G25" s="30"/>
      <c r="H25" s="56" t="s">
        <v>124</v>
      </c>
      <c r="I25" s="30">
        <f>VLOOKUP(H25,Lifts_Alphabetical[],2,FALSE)</f>
        <v>0.7</v>
      </c>
      <c r="J25" s="30"/>
      <c r="K25" s="56" t="s">
        <v>79</v>
      </c>
      <c r="L25" s="30">
        <f>VLOOKUP(K25,Lifts_Alphabetical[],2,FALSE)</f>
        <v>0</v>
      </c>
      <c r="M25" s="30"/>
      <c r="N25" s="30">
        <v>0.5</v>
      </c>
      <c r="O25" s="30">
        <f>MIN(10,(C25+F25+I25+L25))</f>
        <v>1.8</v>
      </c>
      <c r="P25" s="76">
        <f t="shared" ref="P25:P33" si="9">D25+G25+J25+M25+N25</f>
        <v>0.5</v>
      </c>
      <c r="Q25" s="61">
        <v>2</v>
      </c>
      <c r="R25" s="61">
        <v>3</v>
      </c>
      <c r="S25" s="61">
        <v>2.5</v>
      </c>
      <c r="T25" s="55">
        <f t="shared" ref="T25:T33" si="10">IF((SUM(Q25:S25)&gt;0),(O25-P25+AVERAGE(Q25:S25)),(O25-P25))</f>
        <v>3.8</v>
      </c>
      <c r="U25" s="124"/>
      <c r="V25" s="125"/>
    </row>
    <row r="26" spans="1:22">
      <c r="A26" s="117"/>
      <c r="B26" s="58" t="s">
        <v>79</v>
      </c>
      <c r="C26" s="30">
        <f>VLOOKUP(B26,Lifts_Alphabetical[],2,FALSE)</f>
        <v>0</v>
      </c>
      <c r="D26" s="30"/>
      <c r="E26" s="56" t="s">
        <v>79</v>
      </c>
      <c r="F26" s="30">
        <f>VLOOKUP(E26,Lifts_Alphabetical[],2,FALSE)</f>
        <v>0</v>
      </c>
      <c r="G26" s="30"/>
      <c r="H26" s="56" t="s">
        <v>79</v>
      </c>
      <c r="I26" s="30">
        <f>VLOOKUP(H26,Lifts_Alphabetical[],2,FALSE)</f>
        <v>0</v>
      </c>
      <c r="J26" s="30"/>
      <c r="K26" s="56" t="s">
        <v>79</v>
      </c>
      <c r="L26" s="30">
        <f>VLOOKUP(K26,Lifts_Alphabetical[],2,FALSE)</f>
        <v>0</v>
      </c>
      <c r="M26" s="30"/>
      <c r="N26" s="30"/>
      <c r="O26" s="30">
        <f>MIN(10,(C26+F26+I26+L26))</f>
        <v>0</v>
      </c>
      <c r="P26" s="76">
        <f t="shared" si="9"/>
        <v>0</v>
      </c>
      <c r="Q26" s="61">
        <v>3</v>
      </c>
      <c r="R26" s="61">
        <v>2</v>
      </c>
      <c r="S26" s="61">
        <v>2</v>
      </c>
      <c r="T26" s="70">
        <f t="shared" si="10"/>
        <v>2.3333333333333335</v>
      </c>
    </row>
    <row r="27" spans="1:22">
      <c r="A27" s="117"/>
      <c r="B27" s="58" t="s">
        <v>99</v>
      </c>
      <c r="C27" s="30">
        <f>VLOOKUP(B27,Lifts_Alphabetical[],2,FALSE)</f>
        <v>1.8</v>
      </c>
      <c r="D27" s="30">
        <v>1.8</v>
      </c>
      <c r="E27" s="56" t="s">
        <v>79</v>
      </c>
      <c r="F27" s="30">
        <f>VLOOKUP(E27,Lifts_Alphabetical[],2,FALSE)</f>
        <v>0</v>
      </c>
      <c r="G27" s="30"/>
      <c r="H27" s="56" t="s">
        <v>79</v>
      </c>
      <c r="I27" s="30">
        <f>VLOOKUP(H27,Lifts_Alphabetical[],2,FALSE)</f>
        <v>0</v>
      </c>
      <c r="J27" s="30"/>
      <c r="K27" s="56" t="s">
        <v>79</v>
      </c>
      <c r="L27" s="30">
        <f>VLOOKUP(K27,Lifts_Alphabetical[],2,FALSE)</f>
        <v>0</v>
      </c>
      <c r="M27" s="30"/>
      <c r="N27" s="30"/>
      <c r="O27" s="30">
        <f>MIN(10,(C27+F27+I27+L27))</f>
        <v>1.8</v>
      </c>
      <c r="P27" s="76">
        <f t="shared" si="9"/>
        <v>1.8</v>
      </c>
      <c r="Q27" s="61">
        <v>2.5</v>
      </c>
      <c r="R27" s="61">
        <v>2.5</v>
      </c>
      <c r="S27" s="61">
        <v>2.5</v>
      </c>
      <c r="T27" s="71">
        <f t="shared" si="10"/>
        <v>2.5</v>
      </c>
    </row>
    <row r="28" spans="1:22">
      <c r="A28" s="117"/>
      <c r="B28" s="56" t="s">
        <v>112</v>
      </c>
      <c r="C28" s="30">
        <f>VLOOKUP(B28,Lifts_Alphabetical[],2,FALSE)</f>
        <v>1</v>
      </c>
      <c r="D28" s="30"/>
      <c r="E28" s="56" t="s">
        <v>79</v>
      </c>
      <c r="F28" s="30">
        <f>VLOOKUP(E28,Lifts_Alphabetical[],2,FALSE)</f>
        <v>0</v>
      </c>
      <c r="G28" s="30"/>
      <c r="H28" s="56" t="s">
        <v>79</v>
      </c>
      <c r="I28" s="30">
        <f>VLOOKUP(H28,Lifts_Alphabetical[],2,FALSE)</f>
        <v>0</v>
      </c>
      <c r="J28" s="30"/>
      <c r="K28" s="56" t="s">
        <v>79</v>
      </c>
      <c r="L28" s="30">
        <f>VLOOKUP(K28,Lifts_Alphabetical[],2,FALSE)</f>
        <v>0</v>
      </c>
      <c r="M28" s="30"/>
      <c r="N28" s="30">
        <v>0.5</v>
      </c>
      <c r="O28" s="30">
        <f t="shared" ref="O28:O33" si="11">MIN(10,(C28+F28+I28+L28))</f>
        <v>1</v>
      </c>
      <c r="P28" s="76">
        <f t="shared" si="9"/>
        <v>0.5</v>
      </c>
      <c r="Q28" s="61">
        <v>4.5</v>
      </c>
      <c r="R28" s="61">
        <v>4</v>
      </c>
      <c r="S28" s="61">
        <v>5</v>
      </c>
      <c r="T28" s="71">
        <f t="shared" si="10"/>
        <v>5</v>
      </c>
    </row>
    <row r="29" spans="1:22">
      <c r="A29" s="117"/>
      <c r="B29" s="56" t="s">
        <v>79</v>
      </c>
      <c r="C29" s="30">
        <f>VLOOKUP(B29,Lifts_Alphabetical[],2,FALSE)</f>
        <v>0</v>
      </c>
      <c r="D29" s="30"/>
      <c r="E29" s="56" t="s">
        <v>79</v>
      </c>
      <c r="F29" s="30">
        <f>VLOOKUP(E29,Lifts_Alphabetical[],2,FALSE)</f>
        <v>0</v>
      </c>
      <c r="G29" s="30"/>
      <c r="H29" s="56" t="s">
        <v>79</v>
      </c>
      <c r="I29" s="30">
        <f>VLOOKUP(H29,Lifts_Alphabetical[],2,FALSE)</f>
        <v>0</v>
      </c>
      <c r="J29" s="30"/>
      <c r="K29" s="56" t="s">
        <v>79</v>
      </c>
      <c r="L29" s="30">
        <f>VLOOKUP(K29,Lifts_Alphabetical[],2,FALSE)</f>
        <v>0</v>
      </c>
      <c r="M29" s="30"/>
      <c r="N29" s="30"/>
      <c r="O29" s="30">
        <f t="shared" si="11"/>
        <v>0</v>
      </c>
      <c r="P29" s="76">
        <f t="shared" si="9"/>
        <v>0</v>
      </c>
      <c r="Q29" s="61"/>
      <c r="R29" s="61"/>
      <c r="S29" s="61"/>
      <c r="T29" s="71">
        <f t="shared" si="10"/>
        <v>0</v>
      </c>
    </row>
    <row r="30" spans="1:22">
      <c r="A30" s="117"/>
      <c r="B30" s="56" t="s">
        <v>79</v>
      </c>
      <c r="C30" s="30">
        <f>VLOOKUP(B30,Lifts_Alphabetical[],2,FALSE)</f>
        <v>0</v>
      </c>
      <c r="D30" s="30"/>
      <c r="E30" s="56" t="s">
        <v>79</v>
      </c>
      <c r="F30" s="30">
        <f>VLOOKUP(E30,Lifts_Alphabetical[],2,FALSE)</f>
        <v>0</v>
      </c>
      <c r="G30" s="30"/>
      <c r="H30" s="56" t="s">
        <v>79</v>
      </c>
      <c r="I30" s="30">
        <f>VLOOKUP(H30,Lifts_Alphabetical[],2,FALSE)</f>
        <v>0</v>
      </c>
      <c r="J30" s="30"/>
      <c r="K30" s="56" t="s">
        <v>79</v>
      </c>
      <c r="L30" s="30">
        <f>VLOOKUP(K30,Lifts_Alphabetical[],2,FALSE)</f>
        <v>0</v>
      </c>
      <c r="M30" s="30"/>
      <c r="N30" s="30"/>
      <c r="O30" s="30">
        <f t="shared" si="11"/>
        <v>0</v>
      </c>
      <c r="P30" s="76">
        <f t="shared" si="9"/>
        <v>0</v>
      </c>
      <c r="Q30" s="61"/>
      <c r="R30" s="61"/>
      <c r="S30" s="61"/>
      <c r="T30" s="71">
        <f t="shared" si="10"/>
        <v>0</v>
      </c>
    </row>
    <row r="31" spans="1:22">
      <c r="A31" s="117"/>
      <c r="B31" s="56" t="s">
        <v>79</v>
      </c>
      <c r="C31" s="30">
        <f>VLOOKUP(B31,Lifts_Alphabetical[],2,FALSE)</f>
        <v>0</v>
      </c>
      <c r="D31" s="30"/>
      <c r="E31" s="56" t="s">
        <v>79</v>
      </c>
      <c r="F31" s="30">
        <f>VLOOKUP(E31,Lifts_Alphabetical[],2,FALSE)</f>
        <v>0</v>
      </c>
      <c r="G31" s="30"/>
      <c r="H31" s="56" t="s">
        <v>79</v>
      </c>
      <c r="I31" s="30">
        <f>VLOOKUP(H31,Lifts_Alphabetical[],2,FALSE)</f>
        <v>0</v>
      </c>
      <c r="J31" s="30"/>
      <c r="K31" s="56" t="s">
        <v>79</v>
      </c>
      <c r="L31" s="30">
        <f>VLOOKUP(K31,Lifts_Alphabetical[],2,FALSE)</f>
        <v>0</v>
      </c>
      <c r="M31" s="30"/>
      <c r="N31" s="30"/>
      <c r="O31" s="30">
        <f t="shared" si="11"/>
        <v>0</v>
      </c>
      <c r="P31" s="76">
        <f t="shared" si="9"/>
        <v>0</v>
      </c>
      <c r="Q31" s="61"/>
      <c r="R31" s="61"/>
      <c r="S31" s="61"/>
      <c r="T31" s="71">
        <f t="shared" si="10"/>
        <v>0</v>
      </c>
    </row>
    <row r="32" spans="1:22">
      <c r="A32" s="117"/>
      <c r="B32" s="56" t="s">
        <v>79</v>
      </c>
      <c r="C32" s="30">
        <f>VLOOKUP(B32,Lifts_Alphabetical[],2,FALSE)</f>
        <v>0</v>
      </c>
      <c r="D32" s="30"/>
      <c r="E32" s="56" t="s">
        <v>79</v>
      </c>
      <c r="F32" s="30">
        <f>VLOOKUP(E32,Lifts_Alphabetical[],2,FALSE)</f>
        <v>0</v>
      </c>
      <c r="G32" s="30"/>
      <c r="H32" s="56" t="s">
        <v>79</v>
      </c>
      <c r="I32" s="30">
        <f>VLOOKUP(H32,Lifts_Alphabetical[],2,FALSE)</f>
        <v>0</v>
      </c>
      <c r="J32" s="30"/>
      <c r="K32" s="56" t="s">
        <v>79</v>
      </c>
      <c r="L32" s="30">
        <f>VLOOKUP(K32,Lifts_Alphabetical[],2,FALSE)</f>
        <v>0</v>
      </c>
      <c r="M32" s="30"/>
      <c r="N32" s="30"/>
      <c r="O32" s="30">
        <f t="shared" si="11"/>
        <v>0</v>
      </c>
      <c r="P32" s="76">
        <f t="shared" si="9"/>
        <v>0</v>
      </c>
      <c r="Q32" s="61"/>
      <c r="R32" s="61"/>
      <c r="S32" s="61"/>
      <c r="T32" s="71">
        <f t="shared" si="10"/>
        <v>0</v>
      </c>
    </row>
    <row r="33" spans="1:22" ht="15" thickBot="1">
      <c r="A33" s="118"/>
      <c r="B33" s="57" t="s">
        <v>79</v>
      </c>
      <c r="C33" s="41">
        <f>VLOOKUP(B33,Lifts_Alphabetical[],2,FALSE)</f>
        <v>0</v>
      </c>
      <c r="D33" s="41"/>
      <c r="E33" s="57" t="s">
        <v>79</v>
      </c>
      <c r="F33" s="41">
        <f>VLOOKUP(E33,Lifts_Alphabetical[],2,FALSE)</f>
        <v>0</v>
      </c>
      <c r="G33" s="41"/>
      <c r="H33" s="57" t="s">
        <v>79</v>
      </c>
      <c r="I33" s="41">
        <f>VLOOKUP(H33,Lifts_Alphabetical[],2,FALSE)</f>
        <v>0</v>
      </c>
      <c r="J33" s="41"/>
      <c r="K33" s="57" t="s">
        <v>79</v>
      </c>
      <c r="L33" s="41">
        <f>VLOOKUP(K33,Lifts_Alphabetical[],2,FALSE)</f>
        <v>0</v>
      </c>
      <c r="M33" s="41"/>
      <c r="N33" s="41"/>
      <c r="O33" s="41">
        <f t="shared" si="11"/>
        <v>0</v>
      </c>
      <c r="P33" s="76">
        <f t="shared" si="9"/>
        <v>0</v>
      </c>
      <c r="Q33" s="62"/>
      <c r="R33" s="62"/>
      <c r="S33" s="62"/>
      <c r="T33" s="72">
        <f t="shared" si="10"/>
        <v>0</v>
      </c>
    </row>
    <row r="34" spans="1:22" ht="15" thickBot="1">
      <c r="A34" s="119" t="s">
        <v>150</v>
      </c>
      <c r="B34" s="47" t="s">
        <v>73</v>
      </c>
      <c r="C34" s="48" t="s">
        <v>74</v>
      </c>
      <c r="D34" s="48" t="s">
        <v>137</v>
      </c>
      <c r="E34" s="48" t="s">
        <v>75</v>
      </c>
      <c r="F34" s="48" t="s">
        <v>74</v>
      </c>
      <c r="G34" s="48" t="s">
        <v>137</v>
      </c>
      <c r="H34" s="48" t="s">
        <v>76</v>
      </c>
      <c r="I34" s="48" t="s">
        <v>77</v>
      </c>
      <c r="J34" s="48" t="s">
        <v>137</v>
      </c>
      <c r="K34" s="48" t="s">
        <v>78</v>
      </c>
      <c r="L34" s="48" t="s">
        <v>74</v>
      </c>
      <c r="M34" s="48" t="s">
        <v>137</v>
      </c>
      <c r="N34" s="48" t="s">
        <v>139</v>
      </c>
      <c r="O34" s="48" t="s">
        <v>136</v>
      </c>
      <c r="P34" s="48" t="s">
        <v>138</v>
      </c>
      <c r="Q34" s="48" t="s">
        <v>86</v>
      </c>
      <c r="R34" s="48" t="s">
        <v>84</v>
      </c>
      <c r="S34" s="48" t="s">
        <v>85</v>
      </c>
      <c r="T34" s="51" t="s">
        <v>135</v>
      </c>
      <c r="U34" s="128" t="s">
        <v>82</v>
      </c>
      <c r="V34" s="129"/>
    </row>
    <row r="35" spans="1:22">
      <c r="A35" s="120"/>
      <c r="B35" s="56" t="s">
        <v>129</v>
      </c>
      <c r="C35" s="30">
        <f>VLOOKUP(B35,Lifts_Alphabetical[],2,FALSE)</f>
        <v>0.5</v>
      </c>
      <c r="D35" s="30"/>
      <c r="E35" s="56" t="s">
        <v>79</v>
      </c>
      <c r="F35" s="30">
        <f>VLOOKUP(E35,Lifts_Alphabetical[],2,FALSE)</f>
        <v>0</v>
      </c>
      <c r="G35" s="30"/>
      <c r="H35" s="56" t="s">
        <v>79</v>
      </c>
      <c r="I35" s="30">
        <f>VLOOKUP(H35,Lifts_Alphabetical[],2,FALSE)</f>
        <v>0</v>
      </c>
      <c r="J35" s="30"/>
      <c r="K35" s="56" t="s">
        <v>79</v>
      </c>
      <c r="L35" s="36">
        <f>VLOOKUP(K35,Lifts_Alphabetical[],2,FALSE)</f>
        <v>0</v>
      </c>
      <c r="M35" s="30"/>
      <c r="N35" s="36">
        <v>0.5</v>
      </c>
      <c r="O35" s="36">
        <f t="shared" ref="O35:O36" si="12">MIN(10,(C35+F35+I35+L35))</f>
        <v>0.5</v>
      </c>
      <c r="P35" s="76">
        <f>MIN(10,(D35+G35+J35+M35+N35))</f>
        <v>0.5</v>
      </c>
      <c r="Q35" s="60">
        <v>4</v>
      </c>
      <c r="R35" s="60">
        <v>4.5</v>
      </c>
      <c r="S35" s="60">
        <v>3.5</v>
      </c>
      <c r="T35" s="55">
        <f>IF((SUM(Q35:S35)&gt;0),(O35-P35+AVERAGE(Q35:S35)),(O35-P35))</f>
        <v>4</v>
      </c>
      <c r="U35" s="122">
        <f>(MAX(T35:T44)+LARGE(T35:T44,2))/2</f>
        <v>5.6</v>
      </c>
      <c r="V35" s="123"/>
    </row>
    <row r="36" spans="1:22" ht="15" thickBot="1">
      <c r="A36" s="120"/>
      <c r="B36" s="56" t="s">
        <v>106</v>
      </c>
      <c r="C36" s="30">
        <f>VLOOKUP(B36,Lifts_Alphabetical[],2,FALSE)</f>
        <v>1</v>
      </c>
      <c r="D36" s="30">
        <v>0.3</v>
      </c>
      <c r="E36" s="56" t="s">
        <v>111</v>
      </c>
      <c r="F36" s="30">
        <f>VLOOKUP(E36,Lifts_Alphabetical[],2,FALSE)</f>
        <v>0.5</v>
      </c>
      <c r="G36" s="30"/>
      <c r="H36" s="56" t="s">
        <v>79</v>
      </c>
      <c r="I36" s="30">
        <f>VLOOKUP(H36,Lifts_Alphabetical[],2,FALSE)</f>
        <v>0</v>
      </c>
      <c r="J36" s="30"/>
      <c r="K36" s="56" t="s">
        <v>79</v>
      </c>
      <c r="L36" s="30">
        <f>VLOOKUP(K36,Lifts_Alphabetical[],2,FALSE)</f>
        <v>0</v>
      </c>
      <c r="M36" s="30"/>
      <c r="N36" s="30">
        <v>0.5</v>
      </c>
      <c r="O36" s="30">
        <f t="shared" si="12"/>
        <v>1.5</v>
      </c>
      <c r="P36" s="76">
        <f t="shared" ref="P36:P44" si="13">D36+G36+J36+M36+N36</f>
        <v>0.8</v>
      </c>
      <c r="Q36" s="61">
        <v>6</v>
      </c>
      <c r="R36" s="61">
        <v>6.5</v>
      </c>
      <c r="S36" s="61">
        <v>7</v>
      </c>
      <c r="T36" s="55">
        <f t="shared" ref="T36:T44" si="14">IF((SUM(Q36:S36)&gt;0),(O36-P36+AVERAGE(Q36:S36)),(O36-P36))</f>
        <v>7.2</v>
      </c>
      <c r="U36" s="124"/>
      <c r="V36" s="125"/>
    </row>
    <row r="37" spans="1:22">
      <c r="A37" s="120"/>
      <c r="B37" s="56" t="s">
        <v>79</v>
      </c>
      <c r="C37" s="30">
        <f>VLOOKUP(B37,Lifts_Alphabetical[],2,FALSE)</f>
        <v>0</v>
      </c>
      <c r="D37" s="30"/>
      <c r="E37" s="56" t="s">
        <v>79</v>
      </c>
      <c r="F37" s="30">
        <f>VLOOKUP(E37,Lifts_Alphabetical[],2,FALSE)</f>
        <v>0</v>
      </c>
      <c r="G37" s="30"/>
      <c r="H37" s="56" t="s">
        <v>79</v>
      </c>
      <c r="I37" s="30">
        <f>VLOOKUP(H37,Lifts_Alphabetical[],2,FALSE)</f>
        <v>0</v>
      </c>
      <c r="J37" s="30"/>
      <c r="K37" s="56" t="s">
        <v>79</v>
      </c>
      <c r="L37" s="30">
        <f>VLOOKUP(K37,Lifts_Alphabetical[],2,FALSE)</f>
        <v>0</v>
      </c>
      <c r="M37" s="30"/>
      <c r="N37" s="30"/>
      <c r="O37" s="30">
        <f>MIN(10,(C37+F37+I37+L37))</f>
        <v>0</v>
      </c>
      <c r="P37" s="76">
        <f t="shared" si="13"/>
        <v>0</v>
      </c>
      <c r="Q37" s="61"/>
      <c r="R37" s="61"/>
      <c r="S37" s="61"/>
      <c r="T37" s="70">
        <f t="shared" si="14"/>
        <v>0</v>
      </c>
    </row>
    <row r="38" spans="1:22">
      <c r="A38" s="120"/>
      <c r="B38" s="56" t="s">
        <v>79</v>
      </c>
      <c r="C38" s="30">
        <f>VLOOKUP(B38,Lifts_Alphabetical[],2,FALSE)</f>
        <v>0</v>
      </c>
      <c r="D38" s="30"/>
      <c r="E38" s="56" t="s">
        <v>79</v>
      </c>
      <c r="F38" s="30">
        <f>VLOOKUP(E38,Lifts_Alphabetical[],2,FALSE)</f>
        <v>0</v>
      </c>
      <c r="G38" s="30"/>
      <c r="H38" s="56" t="s">
        <v>79</v>
      </c>
      <c r="I38" s="30">
        <f>VLOOKUP(H38,Lifts_Alphabetical[],2,FALSE)</f>
        <v>0</v>
      </c>
      <c r="J38" s="30"/>
      <c r="K38" s="56" t="s">
        <v>79</v>
      </c>
      <c r="L38" s="30">
        <f>VLOOKUP(K38,Lifts_Alphabetical[],2,FALSE)</f>
        <v>0</v>
      </c>
      <c r="M38" s="30"/>
      <c r="N38" s="30"/>
      <c r="O38" s="30">
        <f t="shared" ref="O38:O44" si="15">MIN(10,(C38+F38+I38+L38))</f>
        <v>0</v>
      </c>
      <c r="P38" s="76">
        <f t="shared" si="13"/>
        <v>0</v>
      </c>
      <c r="Q38" s="61"/>
      <c r="R38" s="61"/>
      <c r="S38" s="61"/>
      <c r="T38" s="71">
        <f t="shared" si="14"/>
        <v>0</v>
      </c>
    </row>
    <row r="39" spans="1:22">
      <c r="A39" s="120"/>
      <c r="B39" s="56" t="s">
        <v>79</v>
      </c>
      <c r="C39" s="30">
        <f>VLOOKUP(B39,Lifts_Alphabetical[],2,FALSE)</f>
        <v>0</v>
      </c>
      <c r="D39" s="30"/>
      <c r="E39" s="56" t="s">
        <v>79</v>
      </c>
      <c r="F39" s="30">
        <f>VLOOKUP(E39,Lifts_Alphabetical[],2,FALSE)</f>
        <v>0</v>
      </c>
      <c r="G39" s="30"/>
      <c r="H39" s="56" t="s">
        <v>79</v>
      </c>
      <c r="I39" s="30">
        <f>VLOOKUP(H39,Lifts_Alphabetical[],2,FALSE)</f>
        <v>0</v>
      </c>
      <c r="J39" s="30"/>
      <c r="K39" s="56" t="s">
        <v>79</v>
      </c>
      <c r="L39" s="30">
        <f>VLOOKUP(K39,Lifts_Alphabetical[],2,FALSE)</f>
        <v>0</v>
      </c>
      <c r="M39" s="30"/>
      <c r="N39" s="30"/>
      <c r="O39" s="30">
        <f t="shared" si="15"/>
        <v>0</v>
      </c>
      <c r="P39" s="76">
        <f t="shared" si="13"/>
        <v>0</v>
      </c>
      <c r="Q39" s="61"/>
      <c r="R39" s="61"/>
      <c r="S39" s="61"/>
      <c r="T39" s="71">
        <f t="shared" si="14"/>
        <v>0</v>
      </c>
    </row>
    <row r="40" spans="1:22">
      <c r="A40" s="120"/>
      <c r="B40" s="56" t="s">
        <v>79</v>
      </c>
      <c r="C40" s="30">
        <f>VLOOKUP(B40,Lifts_Alphabetical[],2,FALSE)</f>
        <v>0</v>
      </c>
      <c r="D40" s="30"/>
      <c r="E40" s="56" t="s">
        <v>79</v>
      </c>
      <c r="F40" s="30">
        <f>VLOOKUP(E40,Lifts_Alphabetical[],2,FALSE)</f>
        <v>0</v>
      </c>
      <c r="G40" s="30"/>
      <c r="H40" s="56" t="s">
        <v>79</v>
      </c>
      <c r="I40" s="30">
        <f>VLOOKUP(H40,Lifts_Alphabetical[],2,FALSE)</f>
        <v>0</v>
      </c>
      <c r="J40" s="30"/>
      <c r="K40" s="56" t="s">
        <v>79</v>
      </c>
      <c r="L40" s="30">
        <f>VLOOKUP(K40,Lifts_Alphabetical[],2,FALSE)</f>
        <v>0</v>
      </c>
      <c r="M40" s="30"/>
      <c r="N40" s="30"/>
      <c r="O40" s="30">
        <f t="shared" si="15"/>
        <v>0</v>
      </c>
      <c r="P40" s="76">
        <f t="shared" si="13"/>
        <v>0</v>
      </c>
      <c r="Q40" s="61"/>
      <c r="R40" s="61"/>
      <c r="S40" s="61"/>
      <c r="T40" s="71">
        <f t="shared" si="14"/>
        <v>0</v>
      </c>
    </row>
    <row r="41" spans="1:22">
      <c r="A41" s="120"/>
      <c r="B41" s="56" t="s">
        <v>79</v>
      </c>
      <c r="C41" s="30">
        <f>VLOOKUP(B41,Lifts_Alphabetical[],2,FALSE)</f>
        <v>0</v>
      </c>
      <c r="D41" s="30"/>
      <c r="E41" s="56" t="s">
        <v>79</v>
      </c>
      <c r="F41" s="30">
        <f>VLOOKUP(E41,Lifts_Alphabetical[],2,FALSE)</f>
        <v>0</v>
      </c>
      <c r="G41" s="30"/>
      <c r="H41" s="56" t="s">
        <v>79</v>
      </c>
      <c r="I41" s="30">
        <f>VLOOKUP(H41,Lifts_Alphabetical[],2,FALSE)</f>
        <v>0</v>
      </c>
      <c r="J41" s="30"/>
      <c r="K41" s="56" t="s">
        <v>79</v>
      </c>
      <c r="L41" s="30">
        <f>VLOOKUP(K41,Lifts_Alphabetical[],2,FALSE)</f>
        <v>0</v>
      </c>
      <c r="M41" s="30"/>
      <c r="N41" s="30"/>
      <c r="O41" s="30">
        <f t="shared" si="15"/>
        <v>0</v>
      </c>
      <c r="P41" s="76">
        <f t="shared" si="13"/>
        <v>0</v>
      </c>
      <c r="Q41" s="61"/>
      <c r="R41" s="61"/>
      <c r="S41" s="61"/>
      <c r="T41" s="71">
        <f t="shared" si="14"/>
        <v>0</v>
      </c>
    </row>
    <row r="42" spans="1:22">
      <c r="A42" s="120"/>
      <c r="B42" s="56" t="s">
        <v>79</v>
      </c>
      <c r="C42" s="30">
        <f>VLOOKUP(B42,Lifts_Alphabetical[],2,FALSE)</f>
        <v>0</v>
      </c>
      <c r="D42" s="30"/>
      <c r="E42" s="56" t="s">
        <v>79</v>
      </c>
      <c r="F42" s="30">
        <f>VLOOKUP(E42,Lifts_Alphabetical[],2,FALSE)</f>
        <v>0</v>
      </c>
      <c r="G42" s="30"/>
      <c r="H42" s="56" t="s">
        <v>79</v>
      </c>
      <c r="I42" s="30">
        <f>VLOOKUP(H42,Lifts_Alphabetical[],2,FALSE)</f>
        <v>0</v>
      </c>
      <c r="J42" s="30"/>
      <c r="K42" s="56" t="s">
        <v>79</v>
      </c>
      <c r="L42" s="30">
        <f>VLOOKUP(K42,Lifts_Alphabetical[],2,FALSE)</f>
        <v>0</v>
      </c>
      <c r="M42" s="30"/>
      <c r="N42" s="30"/>
      <c r="O42" s="30">
        <f t="shared" si="15"/>
        <v>0</v>
      </c>
      <c r="P42" s="76">
        <f t="shared" si="13"/>
        <v>0</v>
      </c>
      <c r="Q42" s="61"/>
      <c r="R42" s="61"/>
      <c r="S42" s="61"/>
      <c r="T42" s="71">
        <f t="shared" si="14"/>
        <v>0</v>
      </c>
    </row>
    <row r="43" spans="1:22">
      <c r="A43" s="120"/>
      <c r="B43" s="56" t="s">
        <v>79</v>
      </c>
      <c r="C43" s="30">
        <f>VLOOKUP(B43,Lifts_Alphabetical[],2,FALSE)</f>
        <v>0</v>
      </c>
      <c r="D43" s="30"/>
      <c r="E43" s="56" t="s">
        <v>79</v>
      </c>
      <c r="F43" s="30">
        <f>VLOOKUP(E43,Lifts_Alphabetical[],2,FALSE)</f>
        <v>0</v>
      </c>
      <c r="G43" s="30"/>
      <c r="H43" s="56" t="s">
        <v>79</v>
      </c>
      <c r="I43" s="30">
        <f>VLOOKUP(H43,Lifts_Alphabetical[],2,FALSE)</f>
        <v>0</v>
      </c>
      <c r="J43" s="30"/>
      <c r="K43" s="56" t="s">
        <v>79</v>
      </c>
      <c r="L43" s="30">
        <f>VLOOKUP(K43,Lifts_Alphabetical[],2,FALSE)</f>
        <v>0</v>
      </c>
      <c r="M43" s="30"/>
      <c r="N43" s="30"/>
      <c r="O43" s="30">
        <f t="shared" si="15"/>
        <v>0</v>
      </c>
      <c r="P43" s="76">
        <f t="shared" si="13"/>
        <v>0</v>
      </c>
      <c r="Q43" s="61"/>
      <c r="R43" s="61"/>
      <c r="S43" s="61"/>
      <c r="T43" s="71">
        <f t="shared" si="14"/>
        <v>0</v>
      </c>
    </row>
    <row r="44" spans="1:22" ht="15" thickBot="1">
      <c r="A44" s="121"/>
      <c r="B44" s="73" t="s">
        <v>79</v>
      </c>
      <c r="C44" s="52">
        <f>VLOOKUP(B44,Lifts_Alphabetical[],2,FALSE)</f>
        <v>0</v>
      </c>
      <c r="D44" s="52"/>
      <c r="E44" s="74" t="s">
        <v>79</v>
      </c>
      <c r="F44" s="52">
        <f>VLOOKUP(E44,Lifts_Alphabetical[],2,FALSE)</f>
        <v>0</v>
      </c>
      <c r="G44" s="52"/>
      <c r="H44" s="74" t="s">
        <v>79</v>
      </c>
      <c r="I44" s="52">
        <f>VLOOKUP(H44,Lifts_Alphabetical[],2,FALSE)</f>
        <v>0</v>
      </c>
      <c r="J44" s="52"/>
      <c r="K44" s="74" t="s">
        <v>79</v>
      </c>
      <c r="L44" s="52">
        <f>VLOOKUP(K44,Lifts_Alphabetical[],2,FALSE)</f>
        <v>0</v>
      </c>
      <c r="M44" s="52"/>
      <c r="N44" s="52"/>
      <c r="O44" s="52">
        <f t="shared" si="15"/>
        <v>0</v>
      </c>
      <c r="P44" s="100">
        <f t="shared" si="13"/>
        <v>0</v>
      </c>
      <c r="Q44" s="75"/>
      <c r="R44" s="75"/>
      <c r="S44" s="75"/>
      <c r="T44" s="72">
        <f t="shared" si="14"/>
        <v>0</v>
      </c>
    </row>
  </sheetData>
  <mergeCells count="12">
    <mergeCell ref="A1:A11"/>
    <mergeCell ref="A12:A22"/>
    <mergeCell ref="A23:A33"/>
    <mergeCell ref="A34:A44"/>
    <mergeCell ref="U13:V14"/>
    <mergeCell ref="U23:V23"/>
    <mergeCell ref="U24:V25"/>
    <mergeCell ref="U34:V34"/>
    <mergeCell ref="U35:V36"/>
    <mergeCell ref="U2:V3"/>
    <mergeCell ref="U1:V1"/>
    <mergeCell ref="U12:V12"/>
  </mergeCells>
  <dataValidations count="2">
    <dataValidation type="list" allowBlank="1" showInputMessage="1" showErrorMessage="1" errorTitle="ITSA Head Judge: " error="Must enter lift name as formatted or select from dropdown list." sqref="B35:B44 H35:H44 E24:E33 K24:K33 B24:B33 E35:E44 K35:K44 B3:B11 K2:K11 E2:E11 H2:H11 H24:H33 E13:E22 H13:H22 K13:K22 B13:B22">
      <formula1>Lifts_Dropdown</formula1>
    </dataValidation>
    <dataValidation type="list" allowBlank="1" showInputMessage="1" showErrorMessage="1" errorTitle="ITSA Head Judge:" error="Must type lift name as formatted or select from dropdown list." sqref="B2">
      <formula1>Lifts_Dropdown</formula1>
    </dataValidation>
  </dataValidations>
  <printOptions horizontalCentered="1" verticalCentered="1"/>
  <pageMargins left="0.5" right="0.5" top="0.5" bottom="0.5" header="0" footer="0"/>
  <pageSetup scale="71" orientation="landscape" r:id="rId1"/>
</worksheet>
</file>

<file path=xl/worksheets/sheet2.xml><?xml version="1.0" encoding="utf-8"?>
<worksheet xmlns="http://schemas.openxmlformats.org/spreadsheetml/2006/main" xmlns:r="http://schemas.openxmlformats.org/officeDocument/2006/relationships">
  <sheetPr codeName="Sheet2"/>
  <dimension ref="A1:V44"/>
  <sheetViews>
    <sheetView topLeftCell="A13" zoomScale="95" zoomScaleNormal="95" workbookViewId="0">
      <selection activeCell="G15" sqref="G15"/>
    </sheetView>
  </sheetViews>
  <sheetFormatPr defaultRowHeight="14.4"/>
  <cols>
    <col min="1" max="1" width="3.5546875" customWidth="1"/>
    <col min="2" max="2" width="14.77734375" customWidth="1"/>
    <col min="3" max="3" width="4.21875" bestFit="1" customWidth="1"/>
    <col min="4" max="4" width="4.21875" customWidth="1"/>
    <col min="5" max="5" width="14.77734375" customWidth="1"/>
    <col min="6" max="6" width="4.21875" bestFit="1" customWidth="1"/>
    <col min="7" max="7" width="4.21875" customWidth="1"/>
    <col min="8" max="8" width="14.77734375" customWidth="1"/>
    <col min="9" max="9" width="4.21875" bestFit="1" customWidth="1"/>
    <col min="10" max="10" width="4.21875" customWidth="1"/>
    <col min="11" max="11" width="14.77734375" customWidth="1"/>
    <col min="12" max="12" width="4.21875" bestFit="1" customWidth="1"/>
    <col min="13" max="14" width="4.21875" customWidth="1"/>
    <col min="15" max="16" width="7.77734375" customWidth="1"/>
    <col min="17" max="17" width="7.33203125" bestFit="1" customWidth="1"/>
    <col min="18" max="19" width="6.88671875" bestFit="1" customWidth="1"/>
    <col min="20" max="20" width="9.5546875" bestFit="1" customWidth="1"/>
  </cols>
  <sheetData>
    <row r="1" spans="1:22" s="27" customFormat="1" ht="15" thickBot="1">
      <c r="A1" s="110" t="s">
        <v>147</v>
      </c>
      <c r="B1" s="40" t="s">
        <v>73</v>
      </c>
      <c r="C1" s="38" t="s">
        <v>74</v>
      </c>
      <c r="D1" s="38" t="s">
        <v>137</v>
      </c>
      <c r="E1" s="38" t="s">
        <v>75</v>
      </c>
      <c r="F1" s="38" t="s">
        <v>74</v>
      </c>
      <c r="G1" s="38" t="s">
        <v>137</v>
      </c>
      <c r="H1" s="38" t="s">
        <v>76</v>
      </c>
      <c r="I1" s="38" t="s">
        <v>77</v>
      </c>
      <c r="J1" s="38" t="s">
        <v>137</v>
      </c>
      <c r="K1" s="38" t="s">
        <v>78</v>
      </c>
      <c r="L1" s="38" t="s">
        <v>74</v>
      </c>
      <c r="M1" s="38" t="s">
        <v>137</v>
      </c>
      <c r="N1" s="38" t="s">
        <v>139</v>
      </c>
      <c r="O1" s="38" t="s">
        <v>136</v>
      </c>
      <c r="P1" s="38" t="s">
        <v>138</v>
      </c>
      <c r="Q1" s="38" t="s">
        <v>83</v>
      </c>
      <c r="R1" s="38" t="s">
        <v>84</v>
      </c>
      <c r="S1" s="38" t="s">
        <v>85</v>
      </c>
      <c r="T1" s="39" t="s">
        <v>135</v>
      </c>
      <c r="U1" s="134" t="s">
        <v>82</v>
      </c>
      <c r="V1" s="135"/>
    </row>
    <row r="2" spans="1:22" ht="15" customHeight="1">
      <c r="A2" s="111"/>
      <c r="B2" s="58" t="s">
        <v>116</v>
      </c>
      <c r="C2" s="95">
        <f>VLOOKUP(B2,Lifts_Alphabetical[],2,FALSE)</f>
        <v>1.3</v>
      </c>
      <c r="D2" s="95"/>
      <c r="E2" s="56" t="s">
        <v>118</v>
      </c>
      <c r="F2" s="95">
        <f>VLOOKUP(E2,Lifts_Alphabetical[],2,FALSE)</f>
        <v>2</v>
      </c>
      <c r="G2" s="95"/>
      <c r="H2" s="56" t="s">
        <v>119</v>
      </c>
      <c r="I2" s="95">
        <f>VLOOKUP(H2,Lifts_Alphabetical[],2,FALSE)</f>
        <v>1.8</v>
      </c>
      <c r="J2" s="95">
        <v>0.1</v>
      </c>
      <c r="K2" s="86" t="s">
        <v>79</v>
      </c>
      <c r="L2" s="53">
        <f>VLOOKUP(K2,Lifts_Alphabetical[],2,FALSE)</f>
        <v>0</v>
      </c>
      <c r="M2" s="95"/>
      <c r="N2" s="53">
        <v>0.5</v>
      </c>
      <c r="O2" s="53">
        <f t="shared" ref="O2:O11" si="0">MIN(10,(C2+F2+I2+L2))</f>
        <v>5.0999999999999996</v>
      </c>
      <c r="P2" s="76">
        <f>MIN(10,(D2+G2+J2+M2+N2))</f>
        <v>0.6</v>
      </c>
      <c r="Q2" s="60">
        <v>2.5</v>
      </c>
      <c r="R2" s="60">
        <v>3</v>
      </c>
      <c r="S2" s="60">
        <v>3</v>
      </c>
      <c r="T2" s="55">
        <f>IF((SUM(Q2:S2)&gt;0),(O2-P2+AVERAGE(Q2:S2)),(O2-P2))</f>
        <v>7.3333333333333339</v>
      </c>
      <c r="U2" s="130">
        <f>(MAX(T2:T11)+LARGE(T2:T11,2))/2</f>
        <v>7.1000000000000005</v>
      </c>
      <c r="V2" s="131"/>
    </row>
    <row r="3" spans="1:22" ht="15" thickBot="1">
      <c r="A3" s="111"/>
      <c r="B3" s="58" t="s">
        <v>79</v>
      </c>
      <c r="C3" s="95">
        <f>VLOOKUP(B3,Lifts_Alphabetical[],2,FALSE)</f>
        <v>0</v>
      </c>
      <c r="D3" s="95"/>
      <c r="E3" s="86" t="s">
        <v>79</v>
      </c>
      <c r="F3" s="95">
        <f>VLOOKUP(E3,Lifts_Alphabetical[],2,FALSE)</f>
        <v>0</v>
      </c>
      <c r="G3" s="95"/>
      <c r="H3" s="86" t="s">
        <v>79</v>
      </c>
      <c r="I3" s="95">
        <f>VLOOKUP(H3,Lifts_Alphabetical[],2,FALSE)</f>
        <v>0</v>
      </c>
      <c r="J3" s="95"/>
      <c r="K3" s="86" t="s">
        <v>79</v>
      </c>
      <c r="L3" s="53">
        <f>VLOOKUP(K3,Lifts_Alphabetical[],2,FALSE)</f>
        <v>0</v>
      </c>
      <c r="M3" s="95"/>
      <c r="N3" s="53"/>
      <c r="O3" s="53">
        <f t="shared" ref="O3" si="1">MIN(10,(C3+F3+I3+L3))</f>
        <v>0</v>
      </c>
      <c r="P3" s="76">
        <f t="shared" ref="P3:P11" si="2">D3+G3+J3+M3+N3</f>
        <v>0</v>
      </c>
      <c r="Q3" s="61">
        <v>1.5</v>
      </c>
      <c r="R3" s="61">
        <v>2</v>
      </c>
      <c r="S3" s="61">
        <v>1.5</v>
      </c>
      <c r="T3" s="55">
        <f t="shared" ref="T3:T11" si="3">IF((SUM(Q3:S3)&gt;0),(O3-P3+AVERAGE(Q3:S3)),(O3-P3))</f>
        <v>1.6666666666666667</v>
      </c>
      <c r="U3" s="132"/>
      <c r="V3" s="133"/>
    </row>
    <row r="4" spans="1:22">
      <c r="A4" s="111"/>
      <c r="B4" s="96" t="s">
        <v>99</v>
      </c>
      <c r="C4" s="95">
        <f>VLOOKUP(B4,Lifts_Alphabetical[],2,FALSE)</f>
        <v>1.8</v>
      </c>
      <c r="D4" s="95">
        <v>1.8</v>
      </c>
      <c r="E4" s="56" t="s">
        <v>120</v>
      </c>
      <c r="F4" s="95">
        <f>VLOOKUP(E4,Lifts_Alphabetical[],2,FALSE)</f>
        <v>1.2</v>
      </c>
      <c r="G4" s="95">
        <v>0</v>
      </c>
      <c r="H4" s="56" t="s">
        <v>115</v>
      </c>
      <c r="I4" s="95">
        <f>VLOOKUP(H4,Lifts_Alphabetical[],2,FALSE)</f>
        <v>0.9</v>
      </c>
      <c r="J4" s="95">
        <v>0.9</v>
      </c>
      <c r="K4" s="86" t="s">
        <v>79</v>
      </c>
      <c r="L4" s="53">
        <f>VLOOKUP(K4,Lifts_Alphabetical[],2,FALSE)</f>
        <v>0</v>
      </c>
      <c r="M4" s="95"/>
      <c r="N4" s="53"/>
      <c r="O4" s="53">
        <f t="shared" ref="O4" si="4">MIN(10,(C4+F4+I4+L4))</f>
        <v>3.9</v>
      </c>
      <c r="P4" s="76">
        <f t="shared" si="2"/>
        <v>2.7</v>
      </c>
      <c r="Q4" s="61">
        <v>5.5</v>
      </c>
      <c r="R4" s="61">
        <v>6</v>
      </c>
      <c r="S4" s="61">
        <v>5.5</v>
      </c>
      <c r="T4" s="70">
        <f t="shared" si="3"/>
        <v>6.8666666666666671</v>
      </c>
      <c r="U4" s="28"/>
    </row>
    <row r="5" spans="1:22">
      <c r="A5" s="111"/>
      <c r="B5" s="58" t="s">
        <v>79</v>
      </c>
      <c r="C5" s="95">
        <f>VLOOKUP(B5,Lifts_Alphabetical[],2,FALSE)</f>
        <v>0</v>
      </c>
      <c r="D5" s="95"/>
      <c r="E5" s="56" t="s">
        <v>79</v>
      </c>
      <c r="F5" s="95">
        <f>VLOOKUP(E5,Lifts_Alphabetical[],2,FALSE)</f>
        <v>0</v>
      </c>
      <c r="G5" s="95"/>
      <c r="H5" s="86" t="s">
        <v>79</v>
      </c>
      <c r="I5" s="95">
        <f>VLOOKUP(H5,Lifts_Alphabetical[],2,FALSE)</f>
        <v>0</v>
      </c>
      <c r="J5" s="95"/>
      <c r="K5" s="86" t="s">
        <v>79</v>
      </c>
      <c r="L5" s="53">
        <f>VLOOKUP(K5,Lifts_Alphabetical[],2,FALSE)</f>
        <v>0</v>
      </c>
      <c r="M5" s="95"/>
      <c r="N5" s="53"/>
      <c r="O5" s="53">
        <f t="shared" si="0"/>
        <v>0</v>
      </c>
      <c r="P5" s="76">
        <f t="shared" si="2"/>
        <v>0</v>
      </c>
      <c r="Q5" s="61">
        <v>0.5</v>
      </c>
      <c r="R5" s="61">
        <v>1</v>
      </c>
      <c r="S5" s="61">
        <v>0.5</v>
      </c>
      <c r="T5" s="71">
        <f t="shared" si="3"/>
        <v>0.66666666666666663</v>
      </c>
      <c r="U5" s="28"/>
    </row>
    <row r="6" spans="1:22">
      <c r="A6" s="111"/>
      <c r="B6" s="58" t="s">
        <v>116</v>
      </c>
      <c r="C6" s="95">
        <f>VLOOKUP(B6,Lifts_Alphabetical[],2,FALSE)</f>
        <v>1.3</v>
      </c>
      <c r="D6" s="95"/>
      <c r="E6" s="56" t="s">
        <v>118</v>
      </c>
      <c r="F6" s="95">
        <f>VLOOKUP(E6,Lifts_Alphabetical[],2,FALSE)</f>
        <v>2</v>
      </c>
      <c r="G6" s="95">
        <v>2</v>
      </c>
      <c r="H6" s="86" t="s">
        <v>79</v>
      </c>
      <c r="I6" s="95">
        <f>VLOOKUP(H6,Lifts_Alphabetical[],2,FALSE)</f>
        <v>0</v>
      </c>
      <c r="J6" s="95"/>
      <c r="K6" s="86" t="s">
        <v>79</v>
      </c>
      <c r="L6" s="53">
        <f>VLOOKUP(K6,Lifts_Alphabetical[],2,FALSE)</f>
        <v>0</v>
      </c>
      <c r="M6" s="95"/>
      <c r="N6" s="53">
        <v>0.5</v>
      </c>
      <c r="O6" s="53">
        <f t="shared" si="0"/>
        <v>3.3</v>
      </c>
      <c r="P6" s="76">
        <f t="shared" si="2"/>
        <v>2.5</v>
      </c>
      <c r="Q6" s="61">
        <v>2</v>
      </c>
      <c r="R6" s="61">
        <v>2</v>
      </c>
      <c r="S6" s="61">
        <v>2</v>
      </c>
      <c r="T6" s="71">
        <f t="shared" si="3"/>
        <v>2.8</v>
      </c>
      <c r="U6" s="28"/>
    </row>
    <row r="7" spans="1:22">
      <c r="A7" s="111"/>
      <c r="B7" s="58" t="s">
        <v>79</v>
      </c>
      <c r="C7" s="95">
        <f>VLOOKUP(B7,Lifts_Alphabetical[],2,FALSE)</f>
        <v>0</v>
      </c>
      <c r="D7" s="95"/>
      <c r="E7" s="86" t="s">
        <v>79</v>
      </c>
      <c r="F7" s="95">
        <f>VLOOKUP(E7,Lifts_Alphabetical[],2,FALSE)</f>
        <v>0</v>
      </c>
      <c r="G7" s="95"/>
      <c r="H7" s="86" t="s">
        <v>79</v>
      </c>
      <c r="I7" s="95">
        <f>VLOOKUP(H7,Lifts_Alphabetical[],2,FALSE)</f>
        <v>0</v>
      </c>
      <c r="J7" s="95"/>
      <c r="K7" s="86" t="s">
        <v>79</v>
      </c>
      <c r="L7" s="53">
        <f>VLOOKUP(K7,Lifts_Alphabetical[],2,FALSE)</f>
        <v>0</v>
      </c>
      <c r="M7" s="95"/>
      <c r="N7" s="53"/>
      <c r="O7" s="53">
        <f t="shared" si="0"/>
        <v>0</v>
      </c>
      <c r="P7" s="76">
        <f t="shared" si="2"/>
        <v>0</v>
      </c>
      <c r="Q7" s="61"/>
      <c r="R7" s="61"/>
      <c r="S7" s="61"/>
      <c r="T7" s="71">
        <f t="shared" si="3"/>
        <v>0</v>
      </c>
      <c r="U7" s="28"/>
      <c r="V7" t="s">
        <v>51</v>
      </c>
    </row>
    <row r="8" spans="1:22">
      <c r="A8" s="111"/>
      <c r="B8" s="58" t="s">
        <v>79</v>
      </c>
      <c r="C8" s="95">
        <f>VLOOKUP(B8,Lifts_Alphabetical[],2,FALSE)</f>
        <v>0</v>
      </c>
      <c r="D8" s="95"/>
      <c r="E8" s="86" t="s">
        <v>79</v>
      </c>
      <c r="F8" s="95">
        <f>VLOOKUP(E8,Lifts_Alphabetical[],2,FALSE)</f>
        <v>0</v>
      </c>
      <c r="G8" s="95"/>
      <c r="H8" s="86" t="s">
        <v>79</v>
      </c>
      <c r="I8" s="95">
        <f>VLOOKUP(H8,Lifts_Alphabetical[],2,FALSE)</f>
        <v>0</v>
      </c>
      <c r="J8" s="95"/>
      <c r="K8" s="86" t="s">
        <v>79</v>
      </c>
      <c r="L8" s="53">
        <f>VLOOKUP(K8,Lifts_Alphabetical[],2,FALSE)</f>
        <v>0</v>
      </c>
      <c r="M8" s="95"/>
      <c r="N8" s="53"/>
      <c r="O8" s="53">
        <f t="shared" si="0"/>
        <v>0</v>
      </c>
      <c r="P8" s="76">
        <f t="shared" si="2"/>
        <v>0</v>
      </c>
      <c r="Q8" s="61"/>
      <c r="R8" s="61"/>
      <c r="S8" s="61"/>
      <c r="T8" s="71">
        <f t="shared" si="3"/>
        <v>0</v>
      </c>
      <c r="U8" s="28"/>
    </row>
    <row r="9" spans="1:22">
      <c r="A9" s="111"/>
      <c r="B9" s="94" t="s">
        <v>79</v>
      </c>
      <c r="C9" s="95">
        <f>VLOOKUP(B9,Lifts_Alphabetical[],2,FALSE)</f>
        <v>0</v>
      </c>
      <c r="D9" s="95"/>
      <c r="E9" s="86" t="s">
        <v>79</v>
      </c>
      <c r="F9" s="95">
        <f>VLOOKUP(E9,Lifts_Alphabetical[],2,FALSE)</f>
        <v>0</v>
      </c>
      <c r="G9" s="95"/>
      <c r="H9" s="86" t="s">
        <v>79</v>
      </c>
      <c r="I9" s="95">
        <f>VLOOKUP(H9,Lifts_Alphabetical[],2,FALSE)</f>
        <v>0</v>
      </c>
      <c r="J9" s="95"/>
      <c r="K9" s="86" t="s">
        <v>79</v>
      </c>
      <c r="L9" s="53">
        <f>VLOOKUP(K9,Lifts_Alphabetical[],2,FALSE)</f>
        <v>0</v>
      </c>
      <c r="M9" s="95"/>
      <c r="N9" s="53"/>
      <c r="O9" s="53">
        <f t="shared" si="0"/>
        <v>0</v>
      </c>
      <c r="P9" s="76">
        <f t="shared" si="2"/>
        <v>0</v>
      </c>
      <c r="Q9" s="61"/>
      <c r="R9" s="61"/>
      <c r="S9" s="61"/>
      <c r="T9" s="71">
        <f t="shared" si="3"/>
        <v>0</v>
      </c>
      <c r="U9" s="28"/>
    </row>
    <row r="10" spans="1:22">
      <c r="A10" s="111"/>
      <c r="B10" s="94" t="s">
        <v>79</v>
      </c>
      <c r="C10" s="95">
        <f>VLOOKUP(B10,Lifts_Alphabetical[],2,FALSE)</f>
        <v>0</v>
      </c>
      <c r="D10" s="95"/>
      <c r="E10" s="86" t="s">
        <v>79</v>
      </c>
      <c r="F10" s="95">
        <f>VLOOKUP(E10,Lifts_Alphabetical[],2,FALSE)</f>
        <v>0</v>
      </c>
      <c r="G10" s="95"/>
      <c r="H10" s="86" t="s">
        <v>79</v>
      </c>
      <c r="I10" s="95">
        <f>VLOOKUP(H10,Lifts_Alphabetical[],2,FALSE)</f>
        <v>0</v>
      </c>
      <c r="J10" s="95"/>
      <c r="K10" s="86" t="s">
        <v>79</v>
      </c>
      <c r="L10" s="53">
        <f>VLOOKUP(K10,Lifts_Alphabetical[],2,FALSE)</f>
        <v>0</v>
      </c>
      <c r="M10" s="95"/>
      <c r="N10" s="53"/>
      <c r="O10" s="53">
        <f t="shared" si="0"/>
        <v>0</v>
      </c>
      <c r="P10" s="76">
        <f t="shared" si="2"/>
        <v>0</v>
      </c>
      <c r="Q10" s="61"/>
      <c r="R10" s="61"/>
      <c r="S10" s="61"/>
      <c r="T10" s="71">
        <f t="shared" si="3"/>
        <v>0</v>
      </c>
      <c r="U10" s="28"/>
    </row>
    <row r="11" spans="1:22" ht="15" thickBot="1">
      <c r="A11" s="112"/>
      <c r="B11" s="97" t="s">
        <v>79</v>
      </c>
      <c r="C11" s="98">
        <f>VLOOKUP(B11,Lifts_Alphabetical[],2,FALSE)</f>
        <v>0</v>
      </c>
      <c r="D11" s="98"/>
      <c r="E11" s="99" t="s">
        <v>79</v>
      </c>
      <c r="F11" s="98">
        <f>VLOOKUP(E11,Lifts_Alphabetical[],2,FALSE)</f>
        <v>0</v>
      </c>
      <c r="G11" s="98"/>
      <c r="H11" s="99" t="s">
        <v>79</v>
      </c>
      <c r="I11" s="98">
        <f>VLOOKUP(H11,Lifts_Alphabetical[],2,FALSE)</f>
        <v>0</v>
      </c>
      <c r="J11" s="98"/>
      <c r="K11" s="99" t="s">
        <v>79</v>
      </c>
      <c r="L11" s="54">
        <f>VLOOKUP(K11,Lifts_Alphabetical[],2,FALSE)</f>
        <v>0</v>
      </c>
      <c r="M11" s="98"/>
      <c r="N11" s="54"/>
      <c r="O11" s="54">
        <f t="shared" si="0"/>
        <v>0</v>
      </c>
      <c r="P11" s="76">
        <f t="shared" si="2"/>
        <v>0</v>
      </c>
      <c r="Q11" s="62"/>
      <c r="R11" s="62"/>
      <c r="S11" s="62"/>
      <c r="T11" s="72">
        <f t="shared" si="3"/>
        <v>0</v>
      </c>
      <c r="U11" s="28"/>
    </row>
    <row r="12" spans="1:22" ht="15" thickBot="1">
      <c r="A12" s="113" t="s">
        <v>144</v>
      </c>
      <c r="B12" s="42" t="s">
        <v>73</v>
      </c>
      <c r="C12" s="43" t="s">
        <v>74</v>
      </c>
      <c r="D12" s="43" t="s">
        <v>137</v>
      </c>
      <c r="E12" s="43" t="s">
        <v>75</v>
      </c>
      <c r="F12" s="43" t="s">
        <v>74</v>
      </c>
      <c r="G12" s="43" t="s">
        <v>137</v>
      </c>
      <c r="H12" s="43" t="s">
        <v>76</v>
      </c>
      <c r="I12" s="43" t="s">
        <v>77</v>
      </c>
      <c r="J12" s="43" t="s">
        <v>137</v>
      </c>
      <c r="K12" s="43" t="s">
        <v>78</v>
      </c>
      <c r="L12" s="43" t="s">
        <v>74</v>
      </c>
      <c r="M12" s="43" t="s">
        <v>137</v>
      </c>
      <c r="N12" s="43" t="s">
        <v>139</v>
      </c>
      <c r="O12" s="43" t="s">
        <v>136</v>
      </c>
      <c r="P12" s="43" t="s">
        <v>138</v>
      </c>
      <c r="Q12" s="43" t="s">
        <v>86</v>
      </c>
      <c r="R12" s="43" t="s">
        <v>84</v>
      </c>
      <c r="S12" s="43" t="s">
        <v>85</v>
      </c>
      <c r="T12" s="49" t="s">
        <v>135</v>
      </c>
      <c r="U12" s="136" t="s">
        <v>82</v>
      </c>
      <c r="V12" s="137"/>
    </row>
    <row r="13" spans="1:22" ht="15" customHeight="1">
      <c r="A13" s="114"/>
      <c r="B13" s="58" t="s">
        <v>112</v>
      </c>
      <c r="C13" s="30">
        <f>VLOOKUP(B13,Lifts_Alphabetical[],2,FALSE)</f>
        <v>1</v>
      </c>
      <c r="D13" s="30">
        <v>1</v>
      </c>
      <c r="E13" s="56" t="s">
        <v>79</v>
      </c>
      <c r="F13" s="30">
        <f>VLOOKUP(E13,Lifts_Alphabetical[],2,FALSE)</f>
        <v>0</v>
      </c>
      <c r="G13" s="30"/>
      <c r="H13" s="56" t="s">
        <v>79</v>
      </c>
      <c r="I13" s="30">
        <f>VLOOKUP(H13,Lifts_Alphabetical[],2,FALSE)</f>
        <v>0</v>
      </c>
      <c r="J13" s="30"/>
      <c r="K13" s="56" t="s">
        <v>79</v>
      </c>
      <c r="L13" s="30">
        <f>VLOOKUP(K13,Lifts_Alphabetical[],2,FALSE)</f>
        <v>0</v>
      </c>
      <c r="M13" s="30"/>
      <c r="N13" s="30"/>
      <c r="O13" s="30">
        <v>1</v>
      </c>
      <c r="P13" s="76">
        <f>MIN(10,(D13+G13+J13+M13+N13))</f>
        <v>1</v>
      </c>
      <c r="Q13" s="63">
        <v>3</v>
      </c>
      <c r="R13" s="63">
        <v>2</v>
      </c>
      <c r="S13" s="63">
        <v>2.5</v>
      </c>
      <c r="T13" s="55">
        <f>IF((SUM(Q13:S13)&gt;0),(O13-P13+AVERAGE(Q13:S13)),(O13-P13))</f>
        <v>2.5</v>
      </c>
      <c r="U13" s="122">
        <f>(MAX(T13:T22)+LARGE(T13:T22,2))/2</f>
        <v>6.55</v>
      </c>
      <c r="V13" s="123"/>
    </row>
    <row r="14" spans="1:22" ht="15" thickBot="1">
      <c r="A14" s="114"/>
      <c r="B14" s="58" t="s">
        <v>112</v>
      </c>
      <c r="C14" s="30">
        <f>VLOOKUP(B14,Lifts_Alphabetical[],2,FALSE)</f>
        <v>1</v>
      </c>
      <c r="D14" s="30"/>
      <c r="E14" s="56" t="s">
        <v>121</v>
      </c>
      <c r="F14" s="30">
        <f>VLOOKUP(E14,Lifts_Alphabetical[],2,FALSE)</f>
        <v>1.9</v>
      </c>
      <c r="G14" s="30">
        <v>1</v>
      </c>
      <c r="H14" s="56" t="s">
        <v>129</v>
      </c>
      <c r="I14" s="30">
        <f>VLOOKUP(H14,Lifts_Alphabetical[],2,FALSE)</f>
        <v>0.5</v>
      </c>
      <c r="J14" s="30"/>
      <c r="K14" s="56" t="s">
        <v>122</v>
      </c>
      <c r="L14" s="30">
        <f>VLOOKUP(K14,Lifts_Alphabetical[],2,FALSE)</f>
        <v>1.7</v>
      </c>
      <c r="M14" s="30"/>
      <c r="N14" s="30"/>
      <c r="O14" s="30">
        <f>MIN(10,(C14+F14+I14+L14))</f>
        <v>5.0999999999999996</v>
      </c>
      <c r="P14" s="76">
        <f t="shared" ref="P14:P22" si="5">D14+G14+J14+M14+N14</f>
        <v>1</v>
      </c>
      <c r="Q14" s="64">
        <v>6</v>
      </c>
      <c r="R14" s="64">
        <v>7</v>
      </c>
      <c r="S14" s="64">
        <v>6.5</v>
      </c>
      <c r="T14" s="55">
        <f t="shared" ref="T14:T22" si="6">IF((SUM(Q14:S14)&gt;0),(O14-P14+AVERAGE(Q14:S14)),(O14-P14))</f>
        <v>10.6</v>
      </c>
      <c r="U14" s="124"/>
      <c r="V14" s="125"/>
    </row>
    <row r="15" spans="1:22">
      <c r="A15" s="114"/>
      <c r="B15" s="58" t="s">
        <v>79</v>
      </c>
      <c r="C15" s="30">
        <f>VLOOKUP(B15,Lifts_Alphabetical[],2,FALSE)</f>
        <v>0</v>
      </c>
      <c r="D15" s="30"/>
      <c r="E15" s="56" t="s">
        <v>79</v>
      </c>
      <c r="F15" s="30">
        <f>VLOOKUP(E15,Lifts_Alphabetical[],2,FALSE)</f>
        <v>0</v>
      </c>
      <c r="G15" s="30"/>
      <c r="H15" s="56" t="s">
        <v>79</v>
      </c>
      <c r="I15" s="30">
        <f>VLOOKUP(H15,Lifts_Alphabetical[],2,FALSE)</f>
        <v>0</v>
      </c>
      <c r="J15" s="30"/>
      <c r="K15" s="56" t="s">
        <v>79</v>
      </c>
      <c r="L15" s="30">
        <f>VLOOKUP(K15,Lifts_Alphabetical[],2,FALSE)</f>
        <v>0</v>
      </c>
      <c r="M15" s="30"/>
      <c r="N15" s="30"/>
      <c r="O15" s="30">
        <f>MIN(10,(C15+F15+I15+L15))</f>
        <v>0</v>
      </c>
      <c r="P15" s="76">
        <f t="shared" si="5"/>
        <v>0</v>
      </c>
      <c r="Q15" s="64">
        <v>2.2999999999999998</v>
      </c>
      <c r="R15" s="64">
        <v>1.5</v>
      </c>
      <c r="S15" s="64">
        <v>1.7</v>
      </c>
      <c r="T15" s="70">
        <f t="shared" si="6"/>
        <v>1.8333333333333333</v>
      </c>
      <c r="U15" s="28"/>
    </row>
    <row r="16" spans="1:22">
      <c r="A16" s="114"/>
      <c r="B16" s="58" t="s">
        <v>79</v>
      </c>
      <c r="C16" s="30">
        <f>VLOOKUP(B16,Lifts_Alphabetical[],2,FALSE)</f>
        <v>0</v>
      </c>
      <c r="D16" s="30"/>
      <c r="E16" s="56" t="s">
        <v>79</v>
      </c>
      <c r="F16" s="30">
        <f>VLOOKUP(E16,Lifts_Alphabetical[],2,FALSE)</f>
        <v>0</v>
      </c>
      <c r="G16" s="30"/>
      <c r="H16" s="56" t="s">
        <v>79</v>
      </c>
      <c r="I16" s="30">
        <f>VLOOKUP(H16,Lifts_Alphabetical[],2,FALSE)</f>
        <v>0</v>
      </c>
      <c r="J16" s="30"/>
      <c r="K16" s="56" t="s">
        <v>79</v>
      </c>
      <c r="L16" s="30">
        <f>VLOOKUP(K16,Lifts_Alphabetical[],2,FALSE)</f>
        <v>0</v>
      </c>
      <c r="M16" s="30"/>
      <c r="N16" s="30"/>
      <c r="O16" s="30">
        <f>MIN(10,(C16+F16+I16+L16))</f>
        <v>0</v>
      </c>
      <c r="P16" s="76">
        <f t="shared" si="5"/>
        <v>0</v>
      </c>
      <c r="Q16" s="64"/>
      <c r="R16" s="64"/>
      <c r="S16" s="64"/>
      <c r="T16" s="71">
        <f t="shared" si="6"/>
        <v>0</v>
      </c>
      <c r="U16" s="28"/>
    </row>
    <row r="17" spans="1:22">
      <c r="A17" s="114"/>
      <c r="B17" s="66" t="s">
        <v>79</v>
      </c>
      <c r="C17" s="37">
        <f>VLOOKUP(B17,Lifts_Alphabetical[],2,FALSE)</f>
        <v>0</v>
      </c>
      <c r="D17" s="37"/>
      <c r="E17" s="68" t="s">
        <v>79</v>
      </c>
      <c r="F17" s="37">
        <f>VLOOKUP(E17,Lifts_Alphabetical[],2,FALSE)</f>
        <v>0</v>
      </c>
      <c r="G17" s="37"/>
      <c r="H17" s="68" t="s">
        <v>79</v>
      </c>
      <c r="I17" s="37">
        <f>VLOOKUP(H17,Lifts_Alphabetical[],2,FALSE)</f>
        <v>0</v>
      </c>
      <c r="J17" s="37"/>
      <c r="K17" s="68" t="s">
        <v>79</v>
      </c>
      <c r="L17" s="37">
        <f>VLOOKUP(K17,Lifts_Alphabetical[],2,FALSE)</f>
        <v>0</v>
      </c>
      <c r="M17" s="37"/>
      <c r="N17" s="37"/>
      <c r="O17" s="37">
        <f t="shared" ref="O17:O22" si="7">MIN(10,(C17+F17+I17+L17))</f>
        <v>0</v>
      </c>
      <c r="P17" s="76">
        <f t="shared" si="5"/>
        <v>0</v>
      </c>
      <c r="Q17" s="64"/>
      <c r="R17" s="64"/>
      <c r="S17" s="64"/>
      <c r="T17" s="71">
        <f t="shared" si="6"/>
        <v>0</v>
      </c>
    </row>
    <row r="18" spans="1:22">
      <c r="A18" s="114"/>
      <c r="B18" s="66" t="s">
        <v>79</v>
      </c>
      <c r="C18" s="37">
        <f>VLOOKUP(B18,Lifts_Alphabetical[],2,FALSE)</f>
        <v>0</v>
      </c>
      <c r="D18" s="37"/>
      <c r="E18" s="68" t="s">
        <v>79</v>
      </c>
      <c r="F18" s="37">
        <f>VLOOKUP(E18,Lifts_Alphabetical[],2,FALSE)</f>
        <v>0</v>
      </c>
      <c r="G18" s="37"/>
      <c r="H18" s="68" t="s">
        <v>79</v>
      </c>
      <c r="I18" s="37">
        <f>VLOOKUP(H18,Lifts_Alphabetical[],2,FALSE)</f>
        <v>0</v>
      </c>
      <c r="J18" s="37"/>
      <c r="K18" s="68" t="s">
        <v>79</v>
      </c>
      <c r="L18" s="37">
        <f>VLOOKUP(K18,Lifts_Alphabetical[],2,FALSE)</f>
        <v>0</v>
      </c>
      <c r="M18" s="37"/>
      <c r="N18" s="37"/>
      <c r="O18" s="37">
        <f t="shared" si="7"/>
        <v>0</v>
      </c>
      <c r="P18" s="76">
        <f t="shared" si="5"/>
        <v>0</v>
      </c>
      <c r="Q18" s="64"/>
      <c r="R18" s="64"/>
      <c r="S18" s="64"/>
      <c r="T18" s="71">
        <f t="shared" si="6"/>
        <v>0</v>
      </c>
      <c r="V18" t="s">
        <v>51</v>
      </c>
    </row>
    <row r="19" spans="1:22">
      <c r="A19" s="114"/>
      <c r="B19" s="66" t="s">
        <v>79</v>
      </c>
      <c r="C19" s="37">
        <f>VLOOKUP(B19,Lifts_Alphabetical[],2,FALSE)</f>
        <v>0</v>
      </c>
      <c r="D19" s="37"/>
      <c r="E19" s="68" t="s">
        <v>79</v>
      </c>
      <c r="F19" s="37">
        <f>VLOOKUP(E19,Lifts_Alphabetical[],2,FALSE)</f>
        <v>0</v>
      </c>
      <c r="G19" s="37"/>
      <c r="H19" s="68" t="s">
        <v>79</v>
      </c>
      <c r="I19" s="37">
        <f>VLOOKUP(H19,Lifts_Alphabetical[],2,FALSE)</f>
        <v>0</v>
      </c>
      <c r="J19" s="37"/>
      <c r="K19" s="68" t="s">
        <v>79</v>
      </c>
      <c r="L19" s="37">
        <f>VLOOKUP(K19,Lifts_Alphabetical[],2,FALSE)</f>
        <v>0</v>
      </c>
      <c r="M19" s="37"/>
      <c r="N19" s="37"/>
      <c r="O19" s="37">
        <f t="shared" si="7"/>
        <v>0</v>
      </c>
      <c r="P19" s="76">
        <f t="shared" si="5"/>
        <v>0</v>
      </c>
      <c r="Q19" s="64"/>
      <c r="R19" s="64"/>
      <c r="S19" s="64"/>
      <c r="T19" s="71">
        <f t="shared" si="6"/>
        <v>0</v>
      </c>
    </row>
    <row r="20" spans="1:22">
      <c r="A20" s="114"/>
      <c r="B20" s="66" t="s">
        <v>79</v>
      </c>
      <c r="C20" s="37">
        <f>VLOOKUP(B20,Lifts_Alphabetical[],2,FALSE)</f>
        <v>0</v>
      </c>
      <c r="D20" s="37"/>
      <c r="E20" s="68" t="s">
        <v>79</v>
      </c>
      <c r="F20" s="37">
        <f>VLOOKUP(E20,Lifts_Alphabetical[],2,FALSE)</f>
        <v>0</v>
      </c>
      <c r="G20" s="37"/>
      <c r="H20" s="68" t="s">
        <v>79</v>
      </c>
      <c r="I20" s="37">
        <f>VLOOKUP(H20,Lifts_Alphabetical[],2,FALSE)</f>
        <v>0</v>
      </c>
      <c r="J20" s="37"/>
      <c r="K20" s="68" t="s">
        <v>79</v>
      </c>
      <c r="L20" s="37">
        <f>VLOOKUP(K20,Lifts_Alphabetical[],2,FALSE)</f>
        <v>0</v>
      </c>
      <c r="M20" s="37"/>
      <c r="N20" s="37"/>
      <c r="O20" s="37">
        <f t="shared" si="7"/>
        <v>0</v>
      </c>
      <c r="P20" s="76">
        <f t="shared" si="5"/>
        <v>0</v>
      </c>
      <c r="Q20" s="64"/>
      <c r="R20" s="64"/>
      <c r="S20" s="64"/>
      <c r="T20" s="71">
        <f t="shared" si="6"/>
        <v>0</v>
      </c>
    </row>
    <row r="21" spans="1:22">
      <c r="A21" s="114"/>
      <c r="B21" s="66" t="s">
        <v>79</v>
      </c>
      <c r="C21" s="37">
        <f>VLOOKUP(B21,Lifts_Alphabetical[],2,FALSE)</f>
        <v>0</v>
      </c>
      <c r="D21" s="37"/>
      <c r="E21" s="68" t="s">
        <v>79</v>
      </c>
      <c r="F21" s="37">
        <f>VLOOKUP(E21,Lifts_Alphabetical[],2,FALSE)</f>
        <v>0</v>
      </c>
      <c r="G21" s="37"/>
      <c r="H21" s="68" t="s">
        <v>79</v>
      </c>
      <c r="I21" s="37">
        <f>VLOOKUP(H21,Lifts_Alphabetical[],2,FALSE)</f>
        <v>0</v>
      </c>
      <c r="J21" s="37"/>
      <c r="K21" s="68" t="s">
        <v>79</v>
      </c>
      <c r="L21" s="37">
        <f>VLOOKUP(K21,Lifts_Alphabetical[],2,FALSE)</f>
        <v>0</v>
      </c>
      <c r="M21" s="37"/>
      <c r="N21" s="37"/>
      <c r="O21" s="37">
        <f t="shared" si="7"/>
        <v>0</v>
      </c>
      <c r="P21" s="76">
        <f t="shared" si="5"/>
        <v>0</v>
      </c>
      <c r="Q21" s="64"/>
      <c r="R21" s="64"/>
      <c r="S21" s="64"/>
      <c r="T21" s="71">
        <f t="shared" si="6"/>
        <v>0</v>
      </c>
    </row>
    <row r="22" spans="1:22" ht="15" thickBot="1">
      <c r="A22" s="115"/>
      <c r="B22" s="67" t="s">
        <v>79</v>
      </c>
      <c r="C22" s="44">
        <f>VLOOKUP(B22,Lifts_Alphabetical[],2,FALSE)</f>
        <v>0</v>
      </c>
      <c r="D22" s="44"/>
      <c r="E22" s="69" t="s">
        <v>79</v>
      </c>
      <c r="F22" s="44">
        <f>VLOOKUP(E22,Lifts_Alphabetical[],2,FALSE)</f>
        <v>0</v>
      </c>
      <c r="G22" s="44"/>
      <c r="H22" s="69" t="s">
        <v>79</v>
      </c>
      <c r="I22" s="44">
        <f>VLOOKUP(H22,Lifts_Alphabetical[],2,FALSE)</f>
        <v>0</v>
      </c>
      <c r="J22" s="44"/>
      <c r="K22" s="69" t="s">
        <v>79</v>
      </c>
      <c r="L22" s="44">
        <f>VLOOKUP(K22,Lifts_Alphabetical[],2,FALSE)</f>
        <v>0</v>
      </c>
      <c r="M22" s="44"/>
      <c r="N22" s="44"/>
      <c r="O22" s="44">
        <f t="shared" si="7"/>
        <v>0</v>
      </c>
      <c r="P22" s="76">
        <f t="shared" si="5"/>
        <v>0</v>
      </c>
      <c r="Q22" s="65"/>
      <c r="R22" s="65"/>
      <c r="S22" s="65"/>
      <c r="T22" s="72">
        <f t="shared" si="6"/>
        <v>0</v>
      </c>
    </row>
    <row r="23" spans="1:22" ht="15" thickBot="1">
      <c r="A23" s="116" t="s">
        <v>151</v>
      </c>
      <c r="B23" s="45" t="s">
        <v>73</v>
      </c>
      <c r="C23" s="46" t="s">
        <v>74</v>
      </c>
      <c r="D23" s="46" t="s">
        <v>137</v>
      </c>
      <c r="E23" s="46" t="s">
        <v>75</v>
      </c>
      <c r="F23" s="46" t="s">
        <v>74</v>
      </c>
      <c r="G23" s="46" t="s">
        <v>137</v>
      </c>
      <c r="H23" s="46" t="s">
        <v>76</v>
      </c>
      <c r="I23" s="46" t="s">
        <v>77</v>
      </c>
      <c r="J23" s="46" t="s">
        <v>137</v>
      </c>
      <c r="K23" s="46" t="s">
        <v>78</v>
      </c>
      <c r="L23" s="46" t="s">
        <v>74</v>
      </c>
      <c r="M23" s="46" t="s">
        <v>137</v>
      </c>
      <c r="N23" s="46" t="s">
        <v>139</v>
      </c>
      <c r="O23" s="46" t="s">
        <v>136</v>
      </c>
      <c r="P23" s="46" t="s">
        <v>138</v>
      </c>
      <c r="Q23" s="46" t="s">
        <v>86</v>
      </c>
      <c r="R23" s="46" t="s">
        <v>84</v>
      </c>
      <c r="S23" s="46" t="s">
        <v>85</v>
      </c>
      <c r="T23" s="50" t="s">
        <v>135</v>
      </c>
      <c r="U23" s="126" t="s">
        <v>82</v>
      </c>
      <c r="V23" s="127"/>
    </row>
    <row r="24" spans="1:22">
      <c r="A24" s="117"/>
      <c r="B24" s="58" t="s">
        <v>113</v>
      </c>
      <c r="C24" s="30">
        <f>VLOOKUP(B24,Lifts_Alphabetical[],2,FALSE)</f>
        <v>0.6</v>
      </c>
      <c r="D24" s="30"/>
      <c r="E24" s="56" t="s">
        <v>129</v>
      </c>
      <c r="F24" s="30">
        <f>VLOOKUP(E24,Lifts_Alphabetical[],2,FALSE)</f>
        <v>0.5</v>
      </c>
      <c r="G24" s="30"/>
      <c r="H24" s="56" t="s">
        <v>79</v>
      </c>
      <c r="I24" s="30">
        <f>VLOOKUP(H24,Lifts_Alphabetical[],2,FALSE)</f>
        <v>0</v>
      </c>
      <c r="J24" s="30"/>
      <c r="K24" s="56" t="s">
        <v>79</v>
      </c>
      <c r="L24" s="30">
        <f>VLOOKUP(K24,Lifts_Alphabetical[],2,FALSE)</f>
        <v>0</v>
      </c>
      <c r="M24" s="30"/>
      <c r="N24" s="30">
        <v>0.5</v>
      </c>
      <c r="O24" s="30">
        <f>MIN(10,(C24+F24+I24+L24))</f>
        <v>1.1000000000000001</v>
      </c>
      <c r="P24" s="76">
        <f>MIN(10,(D24+G24+J24+M24+N24))</f>
        <v>0.5</v>
      </c>
      <c r="Q24" s="60">
        <v>5</v>
      </c>
      <c r="R24" s="60">
        <v>5.5</v>
      </c>
      <c r="S24" s="60">
        <v>6</v>
      </c>
      <c r="T24" s="55">
        <f>IF((SUM(Q24:S24)&gt;0),(O24-P24+AVERAGE(Q24:S24)),(O24-P24))</f>
        <v>6.1</v>
      </c>
      <c r="U24" s="122">
        <f>(MAX(T24:T33)+LARGE(T24:T33,2))/2</f>
        <v>5.2833333333333332</v>
      </c>
      <c r="V24" s="123"/>
    </row>
    <row r="25" spans="1:22" ht="15" thickBot="1">
      <c r="A25" s="117"/>
      <c r="B25" s="58" t="s">
        <v>79</v>
      </c>
      <c r="C25" s="30">
        <f>VLOOKUP(B25,Lifts_Alphabetical[],2,FALSE)</f>
        <v>0</v>
      </c>
      <c r="D25" s="30"/>
      <c r="E25" s="56" t="s">
        <v>79</v>
      </c>
      <c r="F25" s="30">
        <f>VLOOKUP(E25,Lifts_Alphabetical[],2,FALSE)</f>
        <v>0</v>
      </c>
      <c r="G25" s="30"/>
      <c r="H25" s="56" t="s">
        <v>79</v>
      </c>
      <c r="I25" s="30">
        <f>VLOOKUP(H25,Lifts_Alphabetical[],2,FALSE)</f>
        <v>0</v>
      </c>
      <c r="J25" s="30"/>
      <c r="K25" s="56" t="s">
        <v>79</v>
      </c>
      <c r="L25" s="30">
        <f>VLOOKUP(K25,Lifts_Alphabetical[],2,FALSE)</f>
        <v>0</v>
      </c>
      <c r="M25" s="30"/>
      <c r="N25" s="30"/>
      <c r="O25" s="30">
        <f>MIN(10,(C25+F25+I25+L25))</f>
        <v>0</v>
      </c>
      <c r="P25" s="76">
        <f t="shared" ref="P25:P33" si="8">D25+G25+J25+M25+N25</f>
        <v>0</v>
      </c>
      <c r="Q25" s="61">
        <v>1</v>
      </c>
      <c r="R25" s="61">
        <v>1.5</v>
      </c>
      <c r="S25" s="61">
        <v>2.2000000000000002</v>
      </c>
      <c r="T25" s="55">
        <f t="shared" ref="T25:T33" si="9">IF((SUM(Q25:S25)&gt;0),(O25-P25+AVERAGE(Q25:S25)),(O25-P25))</f>
        <v>1.5666666666666667</v>
      </c>
      <c r="U25" s="124"/>
      <c r="V25" s="125"/>
    </row>
    <row r="26" spans="1:22">
      <c r="A26" s="117"/>
      <c r="B26" s="58" t="s">
        <v>112</v>
      </c>
      <c r="C26" s="30">
        <f>VLOOKUP(B26,Lifts_Alphabetical[],2,FALSE)</f>
        <v>1</v>
      </c>
      <c r="D26" s="30"/>
      <c r="E26" s="56" t="s">
        <v>129</v>
      </c>
      <c r="F26" s="30">
        <f>VLOOKUP(E26,Lifts_Alphabetical[],2,FALSE)</f>
        <v>0.5</v>
      </c>
      <c r="G26" s="30"/>
      <c r="H26" s="56" t="s">
        <v>79</v>
      </c>
      <c r="I26" s="30">
        <f>VLOOKUP(H26,Lifts_Alphabetical[],2,FALSE)</f>
        <v>0</v>
      </c>
      <c r="J26" s="30"/>
      <c r="K26" s="56" t="s">
        <v>79</v>
      </c>
      <c r="L26" s="30">
        <f>VLOOKUP(K26,Lifts_Alphabetical[],2,FALSE)</f>
        <v>0</v>
      </c>
      <c r="M26" s="30"/>
      <c r="N26" s="30">
        <v>0.5</v>
      </c>
      <c r="O26" s="30">
        <f>MIN(10,(C26+F26+I26+L26))</f>
        <v>1.5</v>
      </c>
      <c r="P26" s="76">
        <f t="shared" si="8"/>
        <v>0.5</v>
      </c>
      <c r="Q26" s="61">
        <v>3.7</v>
      </c>
      <c r="R26" s="61">
        <v>3.5</v>
      </c>
      <c r="S26" s="61">
        <v>3.2</v>
      </c>
      <c r="T26" s="70">
        <f t="shared" si="9"/>
        <v>4.4666666666666668</v>
      </c>
    </row>
    <row r="27" spans="1:22">
      <c r="A27" s="117"/>
      <c r="B27" s="58" t="s">
        <v>79</v>
      </c>
      <c r="C27" s="30">
        <f>VLOOKUP(B27,Lifts_Alphabetical[],2,FALSE)</f>
        <v>0</v>
      </c>
      <c r="D27" s="30"/>
      <c r="E27" s="56" t="s">
        <v>79</v>
      </c>
      <c r="F27" s="30">
        <f>VLOOKUP(E27,Lifts_Alphabetical[],2,FALSE)</f>
        <v>0</v>
      </c>
      <c r="G27" s="30"/>
      <c r="H27" s="56" t="s">
        <v>79</v>
      </c>
      <c r="I27" s="30">
        <f>VLOOKUP(H27,Lifts_Alphabetical[],2,FALSE)</f>
        <v>0</v>
      </c>
      <c r="J27" s="30"/>
      <c r="K27" s="56" t="s">
        <v>79</v>
      </c>
      <c r="L27" s="30">
        <f>VLOOKUP(K27,Lifts_Alphabetical[],2,FALSE)</f>
        <v>0</v>
      </c>
      <c r="M27" s="30"/>
      <c r="N27" s="30"/>
      <c r="O27" s="30">
        <f>MIN(10,(C27+F27+I27+L27))</f>
        <v>0</v>
      </c>
      <c r="P27" s="76">
        <f t="shared" si="8"/>
        <v>0</v>
      </c>
      <c r="Q27" s="61"/>
      <c r="R27" s="61"/>
      <c r="S27" s="61"/>
      <c r="T27" s="71">
        <f t="shared" si="9"/>
        <v>0</v>
      </c>
    </row>
    <row r="28" spans="1:22">
      <c r="A28" s="117"/>
      <c r="B28" s="56" t="s">
        <v>79</v>
      </c>
      <c r="C28" s="30">
        <f>VLOOKUP(B28,Lifts_Alphabetical[],2,FALSE)</f>
        <v>0</v>
      </c>
      <c r="D28" s="30"/>
      <c r="E28" s="56" t="s">
        <v>79</v>
      </c>
      <c r="F28" s="30">
        <f>VLOOKUP(E28,Lifts_Alphabetical[],2,FALSE)</f>
        <v>0</v>
      </c>
      <c r="G28" s="30"/>
      <c r="H28" s="56" t="s">
        <v>79</v>
      </c>
      <c r="I28" s="30">
        <f>VLOOKUP(H28,Lifts_Alphabetical[],2,FALSE)</f>
        <v>0</v>
      </c>
      <c r="J28" s="30"/>
      <c r="K28" s="56" t="s">
        <v>79</v>
      </c>
      <c r="L28" s="30">
        <f>VLOOKUP(K28,Lifts_Alphabetical[],2,FALSE)</f>
        <v>0</v>
      </c>
      <c r="M28" s="30"/>
      <c r="N28" s="30"/>
      <c r="O28" s="30">
        <f t="shared" ref="O28:O33" si="10">MIN(10,(C28+F28+I28+L28))</f>
        <v>0</v>
      </c>
      <c r="P28" s="76">
        <f t="shared" si="8"/>
        <v>0</v>
      </c>
      <c r="Q28" s="61"/>
      <c r="R28" s="61"/>
      <c r="S28" s="61"/>
      <c r="T28" s="71">
        <f t="shared" si="9"/>
        <v>0</v>
      </c>
    </row>
    <row r="29" spans="1:22">
      <c r="A29" s="117"/>
      <c r="B29" s="56" t="s">
        <v>79</v>
      </c>
      <c r="C29" s="30">
        <f>VLOOKUP(B29,Lifts_Alphabetical[],2,FALSE)</f>
        <v>0</v>
      </c>
      <c r="D29" s="30"/>
      <c r="E29" s="56" t="s">
        <v>79</v>
      </c>
      <c r="F29" s="30">
        <f>VLOOKUP(E29,Lifts_Alphabetical[],2,FALSE)</f>
        <v>0</v>
      </c>
      <c r="G29" s="30"/>
      <c r="H29" s="56" t="s">
        <v>79</v>
      </c>
      <c r="I29" s="30">
        <f>VLOOKUP(H29,Lifts_Alphabetical[],2,FALSE)</f>
        <v>0</v>
      </c>
      <c r="J29" s="30"/>
      <c r="K29" s="56" t="s">
        <v>79</v>
      </c>
      <c r="L29" s="30">
        <f>VLOOKUP(K29,Lifts_Alphabetical[],2,FALSE)</f>
        <v>0</v>
      </c>
      <c r="M29" s="30"/>
      <c r="N29" s="30"/>
      <c r="O29" s="30">
        <f t="shared" si="10"/>
        <v>0</v>
      </c>
      <c r="P29" s="76">
        <f t="shared" si="8"/>
        <v>0</v>
      </c>
      <c r="Q29" s="61"/>
      <c r="R29" s="61"/>
      <c r="S29" s="61"/>
      <c r="T29" s="71">
        <f t="shared" si="9"/>
        <v>0</v>
      </c>
    </row>
    <row r="30" spans="1:22">
      <c r="A30" s="117"/>
      <c r="B30" s="56" t="s">
        <v>79</v>
      </c>
      <c r="C30" s="30">
        <f>VLOOKUP(B30,Lifts_Alphabetical[],2,FALSE)</f>
        <v>0</v>
      </c>
      <c r="D30" s="30"/>
      <c r="E30" s="56" t="s">
        <v>79</v>
      </c>
      <c r="F30" s="30">
        <f>VLOOKUP(E30,Lifts_Alphabetical[],2,FALSE)</f>
        <v>0</v>
      </c>
      <c r="G30" s="30"/>
      <c r="H30" s="56" t="s">
        <v>79</v>
      </c>
      <c r="I30" s="30">
        <f>VLOOKUP(H30,Lifts_Alphabetical[],2,FALSE)</f>
        <v>0</v>
      </c>
      <c r="J30" s="30"/>
      <c r="K30" s="56" t="s">
        <v>79</v>
      </c>
      <c r="L30" s="30">
        <f>VLOOKUP(K30,Lifts_Alphabetical[],2,FALSE)</f>
        <v>0</v>
      </c>
      <c r="M30" s="30"/>
      <c r="N30" s="30"/>
      <c r="O30" s="30">
        <f t="shared" si="10"/>
        <v>0</v>
      </c>
      <c r="P30" s="76">
        <f t="shared" si="8"/>
        <v>0</v>
      </c>
      <c r="Q30" s="61"/>
      <c r="R30" s="61"/>
      <c r="S30" s="61"/>
      <c r="T30" s="71">
        <f t="shared" si="9"/>
        <v>0</v>
      </c>
    </row>
    <row r="31" spans="1:22">
      <c r="A31" s="117"/>
      <c r="B31" s="56" t="s">
        <v>79</v>
      </c>
      <c r="C31" s="30">
        <f>VLOOKUP(B31,Lifts_Alphabetical[],2,FALSE)</f>
        <v>0</v>
      </c>
      <c r="D31" s="30"/>
      <c r="E31" s="56" t="s">
        <v>79</v>
      </c>
      <c r="F31" s="30">
        <f>VLOOKUP(E31,Lifts_Alphabetical[],2,FALSE)</f>
        <v>0</v>
      </c>
      <c r="G31" s="30"/>
      <c r="H31" s="56" t="s">
        <v>79</v>
      </c>
      <c r="I31" s="30">
        <f>VLOOKUP(H31,Lifts_Alphabetical[],2,FALSE)</f>
        <v>0</v>
      </c>
      <c r="J31" s="30"/>
      <c r="K31" s="56" t="s">
        <v>79</v>
      </c>
      <c r="L31" s="30">
        <f>VLOOKUP(K31,Lifts_Alphabetical[],2,FALSE)</f>
        <v>0</v>
      </c>
      <c r="M31" s="30"/>
      <c r="N31" s="30"/>
      <c r="O31" s="30">
        <f t="shared" si="10"/>
        <v>0</v>
      </c>
      <c r="P31" s="76">
        <f t="shared" si="8"/>
        <v>0</v>
      </c>
      <c r="Q31" s="61"/>
      <c r="R31" s="61"/>
      <c r="S31" s="61"/>
      <c r="T31" s="71">
        <f t="shared" si="9"/>
        <v>0</v>
      </c>
    </row>
    <row r="32" spans="1:22">
      <c r="A32" s="117"/>
      <c r="B32" s="56" t="s">
        <v>79</v>
      </c>
      <c r="C32" s="30">
        <f>VLOOKUP(B32,Lifts_Alphabetical[],2,FALSE)</f>
        <v>0</v>
      </c>
      <c r="D32" s="30"/>
      <c r="E32" s="56" t="s">
        <v>79</v>
      </c>
      <c r="F32" s="30">
        <f>VLOOKUP(E32,Lifts_Alphabetical[],2,FALSE)</f>
        <v>0</v>
      </c>
      <c r="G32" s="30"/>
      <c r="H32" s="56" t="s">
        <v>79</v>
      </c>
      <c r="I32" s="30">
        <f>VLOOKUP(H32,Lifts_Alphabetical[],2,FALSE)</f>
        <v>0</v>
      </c>
      <c r="J32" s="30"/>
      <c r="K32" s="56" t="s">
        <v>79</v>
      </c>
      <c r="L32" s="30">
        <f>VLOOKUP(K32,Lifts_Alphabetical[],2,FALSE)</f>
        <v>0</v>
      </c>
      <c r="M32" s="30"/>
      <c r="N32" s="30"/>
      <c r="O32" s="30">
        <f t="shared" si="10"/>
        <v>0</v>
      </c>
      <c r="P32" s="76">
        <f t="shared" si="8"/>
        <v>0</v>
      </c>
      <c r="Q32" s="61"/>
      <c r="R32" s="61"/>
      <c r="S32" s="61"/>
      <c r="T32" s="71">
        <f t="shared" si="9"/>
        <v>0</v>
      </c>
    </row>
    <row r="33" spans="1:22" ht="15" thickBot="1">
      <c r="A33" s="118"/>
      <c r="B33" s="57" t="s">
        <v>79</v>
      </c>
      <c r="C33" s="41">
        <f>VLOOKUP(B33,Lifts_Alphabetical[],2,FALSE)</f>
        <v>0</v>
      </c>
      <c r="D33" s="41"/>
      <c r="E33" s="57" t="s">
        <v>79</v>
      </c>
      <c r="F33" s="41">
        <f>VLOOKUP(E33,Lifts_Alphabetical[],2,FALSE)</f>
        <v>0</v>
      </c>
      <c r="G33" s="41"/>
      <c r="H33" s="57" t="s">
        <v>79</v>
      </c>
      <c r="I33" s="41">
        <f>VLOOKUP(H33,Lifts_Alphabetical[],2,FALSE)</f>
        <v>0</v>
      </c>
      <c r="J33" s="41"/>
      <c r="K33" s="57" t="s">
        <v>79</v>
      </c>
      <c r="L33" s="41">
        <f>VLOOKUP(K33,Lifts_Alphabetical[],2,FALSE)</f>
        <v>0</v>
      </c>
      <c r="M33" s="41"/>
      <c r="N33" s="41"/>
      <c r="O33" s="41">
        <f t="shared" si="10"/>
        <v>0</v>
      </c>
      <c r="P33" s="76">
        <f t="shared" si="8"/>
        <v>0</v>
      </c>
      <c r="Q33" s="62"/>
      <c r="R33" s="62"/>
      <c r="S33" s="62"/>
      <c r="T33" s="72">
        <f t="shared" si="9"/>
        <v>0</v>
      </c>
    </row>
    <row r="34" spans="1:22" ht="15" thickBot="1">
      <c r="A34" s="119" t="s">
        <v>145</v>
      </c>
      <c r="B34" s="47" t="s">
        <v>73</v>
      </c>
      <c r="C34" s="48" t="s">
        <v>74</v>
      </c>
      <c r="D34" s="48" t="s">
        <v>137</v>
      </c>
      <c r="E34" s="48" t="s">
        <v>75</v>
      </c>
      <c r="F34" s="48" t="s">
        <v>74</v>
      </c>
      <c r="G34" s="48" t="s">
        <v>137</v>
      </c>
      <c r="H34" s="48" t="s">
        <v>76</v>
      </c>
      <c r="I34" s="48" t="s">
        <v>77</v>
      </c>
      <c r="J34" s="48" t="s">
        <v>137</v>
      </c>
      <c r="K34" s="48" t="s">
        <v>78</v>
      </c>
      <c r="L34" s="48" t="s">
        <v>74</v>
      </c>
      <c r="M34" s="48" t="s">
        <v>137</v>
      </c>
      <c r="N34" s="48" t="s">
        <v>139</v>
      </c>
      <c r="O34" s="48" t="s">
        <v>136</v>
      </c>
      <c r="P34" s="48" t="s">
        <v>138</v>
      </c>
      <c r="Q34" s="48" t="s">
        <v>86</v>
      </c>
      <c r="R34" s="48" t="s">
        <v>84</v>
      </c>
      <c r="S34" s="48" t="s">
        <v>85</v>
      </c>
      <c r="T34" s="51" t="s">
        <v>135</v>
      </c>
      <c r="U34" s="128" t="s">
        <v>82</v>
      </c>
      <c r="V34" s="129"/>
    </row>
    <row r="35" spans="1:22">
      <c r="A35" s="120"/>
      <c r="B35" s="56" t="s">
        <v>113</v>
      </c>
      <c r="C35" s="30">
        <f>VLOOKUP(B35,Lifts_Alphabetical[],2,FALSE)</f>
        <v>0.6</v>
      </c>
      <c r="D35" s="30"/>
      <c r="E35" s="56" t="s">
        <v>79</v>
      </c>
      <c r="F35" s="30">
        <f>VLOOKUP(E35,Lifts_Alphabetical[],2,FALSE)</f>
        <v>0</v>
      </c>
      <c r="G35" s="30"/>
      <c r="H35" s="56" t="s">
        <v>79</v>
      </c>
      <c r="I35" s="30">
        <f>VLOOKUP(H35,Lifts_Alphabetical[],2,FALSE)</f>
        <v>0</v>
      </c>
      <c r="J35" s="30"/>
      <c r="K35" s="56" t="s">
        <v>79</v>
      </c>
      <c r="L35" s="36">
        <f>VLOOKUP(K35,Lifts_Alphabetical[],2,FALSE)</f>
        <v>0</v>
      </c>
      <c r="M35" s="30"/>
      <c r="N35" s="36">
        <v>0.5</v>
      </c>
      <c r="O35" s="36">
        <f t="shared" ref="O35:O36" si="11">MIN(10,(C35+F35+I35+L35))</f>
        <v>0.6</v>
      </c>
      <c r="P35" s="76">
        <f>MIN(10,(D35+G35+J35+M35+N35))</f>
        <v>0.5</v>
      </c>
      <c r="Q35" s="60">
        <v>6.5</v>
      </c>
      <c r="R35" s="60">
        <v>6.5</v>
      </c>
      <c r="S35" s="60">
        <v>7</v>
      </c>
      <c r="T35" s="55">
        <f>IF((SUM(Q35:S35)&gt;0),(O35-P35+AVERAGE(Q35:S35)),(O35-P35))</f>
        <v>6.7666666666666666</v>
      </c>
      <c r="U35" s="122">
        <f>(MAX(T35:T44)+LARGE(T35:T44,2))/2</f>
        <v>5.8333333333333339</v>
      </c>
      <c r="V35" s="123"/>
    </row>
    <row r="36" spans="1:22" ht="15" thickBot="1">
      <c r="A36" s="120"/>
      <c r="B36" s="56" t="s">
        <v>112</v>
      </c>
      <c r="C36" s="30">
        <f>VLOOKUP(B36,Lifts_Alphabetical[],2,FALSE)</f>
        <v>1</v>
      </c>
      <c r="D36" s="30"/>
      <c r="E36" s="56" t="s">
        <v>80</v>
      </c>
      <c r="F36" s="30">
        <f>VLOOKUP(E36,Lifts_Alphabetical[],2,FALSE)</f>
        <v>1.2</v>
      </c>
      <c r="G36" s="30">
        <v>1</v>
      </c>
      <c r="H36" s="56" t="s">
        <v>79</v>
      </c>
      <c r="I36" s="30">
        <f>VLOOKUP(H36,Lifts_Alphabetical[],2,FALSE)</f>
        <v>0</v>
      </c>
      <c r="J36" s="30"/>
      <c r="K36" s="56" t="s">
        <v>79</v>
      </c>
      <c r="L36" s="30">
        <f>VLOOKUP(K36,Lifts_Alphabetical[],2,FALSE)</f>
        <v>0</v>
      </c>
      <c r="M36" s="30"/>
      <c r="N36" s="30"/>
      <c r="O36" s="30">
        <f t="shared" si="11"/>
        <v>2.2000000000000002</v>
      </c>
      <c r="P36" s="76">
        <f t="shared" ref="P36:P44" si="12">D36+G36+J36+M36+N36</f>
        <v>1</v>
      </c>
      <c r="Q36" s="61">
        <v>2</v>
      </c>
      <c r="R36" s="61">
        <v>2</v>
      </c>
      <c r="S36" s="61">
        <v>2</v>
      </c>
      <c r="T36" s="55">
        <f t="shared" ref="T36:T44" si="13">IF((SUM(Q36:S36)&gt;0),(O36-P36+AVERAGE(Q36:S36)),(O36-P36))</f>
        <v>3.2</v>
      </c>
      <c r="U36" s="124"/>
      <c r="V36" s="125"/>
    </row>
    <row r="37" spans="1:22">
      <c r="A37" s="120"/>
      <c r="B37" s="56" t="s">
        <v>114</v>
      </c>
      <c r="C37" s="30">
        <f>VLOOKUP(B37,Lifts_Alphabetical[],2,FALSE)</f>
        <v>0.5</v>
      </c>
      <c r="D37" s="30"/>
      <c r="E37" s="56" t="s">
        <v>115</v>
      </c>
      <c r="F37" s="30">
        <f>VLOOKUP(E37,Lifts_Alphabetical[],2,FALSE)</f>
        <v>0.9</v>
      </c>
      <c r="G37" s="30"/>
      <c r="H37" s="56" t="s">
        <v>79</v>
      </c>
      <c r="I37" s="30">
        <f>VLOOKUP(H37,Lifts_Alphabetical[],2,FALSE)</f>
        <v>0</v>
      </c>
      <c r="J37" s="30"/>
      <c r="K37" s="56" t="s">
        <v>79</v>
      </c>
      <c r="L37" s="30">
        <f>VLOOKUP(K37,Lifts_Alphabetical[],2,FALSE)</f>
        <v>0</v>
      </c>
      <c r="M37" s="30"/>
      <c r="N37" s="30"/>
      <c r="O37" s="30">
        <f>MIN(10,(C37+F37+I37+L37))</f>
        <v>1.4</v>
      </c>
      <c r="P37" s="76">
        <f t="shared" si="12"/>
        <v>0</v>
      </c>
      <c r="Q37" s="61">
        <v>3.5</v>
      </c>
      <c r="R37" s="61">
        <v>3.5</v>
      </c>
      <c r="S37" s="61">
        <v>3.5</v>
      </c>
      <c r="T37" s="70">
        <f t="shared" si="13"/>
        <v>4.9000000000000004</v>
      </c>
    </row>
    <row r="38" spans="1:22">
      <c r="A38" s="120"/>
      <c r="B38" s="56" t="s">
        <v>79</v>
      </c>
      <c r="C38" s="30">
        <f>VLOOKUP(B38,Lifts_Alphabetical[],2,FALSE)</f>
        <v>0</v>
      </c>
      <c r="D38" s="30"/>
      <c r="E38" s="56" t="s">
        <v>79</v>
      </c>
      <c r="F38" s="30">
        <f>VLOOKUP(E38,Lifts_Alphabetical[],2,FALSE)</f>
        <v>0</v>
      </c>
      <c r="G38" s="30"/>
      <c r="H38" s="56" t="s">
        <v>79</v>
      </c>
      <c r="I38" s="30">
        <f>VLOOKUP(H38,Lifts_Alphabetical[],2,FALSE)</f>
        <v>0</v>
      </c>
      <c r="J38" s="30"/>
      <c r="K38" s="56" t="s">
        <v>79</v>
      </c>
      <c r="L38" s="30">
        <f>VLOOKUP(K38,Lifts_Alphabetical[],2,FALSE)</f>
        <v>0</v>
      </c>
      <c r="M38" s="30"/>
      <c r="N38" s="30"/>
      <c r="O38" s="30">
        <f t="shared" ref="O38:O44" si="14">MIN(10,(C38+F38+I38+L38))</f>
        <v>0</v>
      </c>
      <c r="P38" s="76">
        <f t="shared" si="12"/>
        <v>0</v>
      </c>
      <c r="Q38" s="61"/>
      <c r="R38" s="61"/>
      <c r="S38" s="61"/>
      <c r="T38" s="71">
        <f t="shared" si="13"/>
        <v>0</v>
      </c>
    </row>
    <row r="39" spans="1:22">
      <c r="A39" s="120"/>
      <c r="B39" s="56" t="s">
        <v>79</v>
      </c>
      <c r="C39" s="30">
        <f>VLOOKUP(B39,Lifts_Alphabetical[],2,FALSE)</f>
        <v>0</v>
      </c>
      <c r="D39" s="30"/>
      <c r="E39" s="56" t="s">
        <v>79</v>
      </c>
      <c r="F39" s="30">
        <f>VLOOKUP(E39,Lifts_Alphabetical[],2,FALSE)</f>
        <v>0</v>
      </c>
      <c r="G39" s="30"/>
      <c r="H39" s="56" t="s">
        <v>79</v>
      </c>
      <c r="I39" s="30">
        <f>VLOOKUP(H39,Lifts_Alphabetical[],2,FALSE)</f>
        <v>0</v>
      </c>
      <c r="J39" s="30"/>
      <c r="K39" s="56" t="s">
        <v>79</v>
      </c>
      <c r="L39" s="30">
        <f>VLOOKUP(K39,Lifts_Alphabetical[],2,FALSE)</f>
        <v>0</v>
      </c>
      <c r="M39" s="30"/>
      <c r="N39" s="30"/>
      <c r="O39" s="30">
        <f t="shared" si="14"/>
        <v>0</v>
      </c>
      <c r="P39" s="76">
        <f t="shared" si="12"/>
        <v>0</v>
      </c>
      <c r="Q39" s="61"/>
      <c r="R39" s="61"/>
      <c r="S39" s="61"/>
      <c r="T39" s="71">
        <f t="shared" si="13"/>
        <v>0</v>
      </c>
      <c r="U39" t="s">
        <v>51</v>
      </c>
    </row>
    <row r="40" spans="1:22">
      <c r="A40" s="120"/>
      <c r="B40" s="56" t="s">
        <v>79</v>
      </c>
      <c r="C40" s="30">
        <f>VLOOKUP(B40,Lifts_Alphabetical[],2,FALSE)</f>
        <v>0</v>
      </c>
      <c r="D40" s="30"/>
      <c r="E40" s="56" t="s">
        <v>79</v>
      </c>
      <c r="F40" s="30">
        <f>VLOOKUP(E40,Lifts_Alphabetical[],2,FALSE)</f>
        <v>0</v>
      </c>
      <c r="G40" s="30"/>
      <c r="H40" s="56" t="s">
        <v>79</v>
      </c>
      <c r="I40" s="30">
        <f>VLOOKUP(H40,Lifts_Alphabetical[],2,FALSE)</f>
        <v>0</v>
      </c>
      <c r="J40" s="30"/>
      <c r="K40" s="56" t="s">
        <v>79</v>
      </c>
      <c r="L40" s="30">
        <f>VLOOKUP(K40,Lifts_Alphabetical[],2,FALSE)</f>
        <v>0</v>
      </c>
      <c r="M40" s="30"/>
      <c r="N40" s="30"/>
      <c r="O40" s="30">
        <f t="shared" si="14"/>
        <v>0</v>
      </c>
      <c r="P40" s="76">
        <f t="shared" si="12"/>
        <v>0</v>
      </c>
      <c r="Q40" s="61"/>
      <c r="R40" s="61"/>
      <c r="S40" s="61"/>
      <c r="T40" s="71">
        <f t="shared" si="13"/>
        <v>0</v>
      </c>
      <c r="U40" t="s">
        <v>51</v>
      </c>
    </row>
    <row r="41" spans="1:22">
      <c r="A41" s="120"/>
      <c r="B41" s="56" t="s">
        <v>79</v>
      </c>
      <c r="C41" s="30">
        <f>VLOOKUP(B41,Lifts_Alphabetical[],2,FALSE)</f>
        <v>0</v>
      </c>
      <c r="D41" s="30"/>
      <c r="E41" s="56" t="s">
        <v>79</v>
      </c>
      <c r="F41" s="30">
        <f>VLOOKUP(E41,Lifts_Alphabetical[],2,FALSE)</f>
        <v>0</v>
      </c>
      <c r="G41" s="30"/>
      <c r="H41" s="56" t="s">
        <v>79</v>
      </c>
      <c r="I41" s="30">
        <f>VLOOKUP(H41,Lifts_Alphabetical[],2,FALSE)</f>
        <v>0</v>
      </c>
      <c r="J41" s="30"/>
      <c r="K41" s="56" t="s">
        <v>79</v>
      </c>
      <c r="L41" s="30">
        <f>VLOOKUP(K41,Lifts_Alphabetical[],2,FALSE)</f>
        <v>0</v>
      </c>
      <c r="M41" s="30"/>
      <c r="N41" s="30"/>
      <c r="O41" s="30">
        <f t="shared" si="14"/>
        <v>0</v>
      </c>
      <c r="P41" s="76">
        <f t="shared" si="12"/>
        <v>0</v>
      </c>
      <c r="Q41" s="61"/>
      <c r="R41" s="61"/>
      <c r="S41" s="61"/>
      <c r="T41" s="71">
        <f t="shared" si="13"/>
        <v>0</v>
      </c>
    </row>
    <row r="42" spans="1:22">
      <c r="A42" s="120"/>
      <c r="B42" s="56" t="s">
        <v>79</v>
      </c>
      <c r="C42" s="30">
        <f>VLOOKUP(B42,Lifts_Alphabetical[],2,FALSE)</f>
        <v>0</v>
      </c>
      <c r="D42" s="30"/>
      <c r="E42" s="56" t="s">
        <v>79</v>
      </c>
      <c r="F42" s="30">
        <f>VLOOKUP(E42,Lifts_Alphabetical[],2,FALSE)</f>
        <v>0</v>
      </c>
      <c r="G42" s="30"/>
      <c r="H42" s="56" t="s">
        <v>79</v>
      </c>
      <c r="I42" s="30">
        <f>VLOOKUP(H42,Lifts_Alphabetical[],2,FALSE)</f>
        <v>0</v>
      </c>
      <c r="J42" s="30"/>
      <c r="K42" s="56" t="s">
        <v>79</v>
      </c>
      <c r="L42" s="30">
        <f>VLOOKUP(K42,Lifts_Alphabetical[],2,FALSE)</f>
        <v>0</v>
      </c>
      <c r="M42" s="30"/>
      <c r="N42" s="30"/>
      <c r="O42" s="30">
        <f t="shared" si="14"/>
        <v>0</v>
      </c>
      <c r="P42" s="76">
        <f t="shared" si="12"/>
        <v>0</v>
      </c>
      <c r="Q42" s="61"/>
      <c r="R42" s="61"/>
      <c r="S42" s="61"/>
      <c r="T42" s="71">
        <f t="shared" si="13"/>
        <v>0</v>
      </c>
    </row>
    <row r="43" spans="1:22">
      <c r="A43" s="120"/>
      <c r="B43" s="56" t="s">
        <v>79</v>
      </c>
      <c r="C43" s="30">
        <f>VLOOKUP(B43,Lifts_Alphabetical[],2,FALSE)</f>
        <v>0</v>
      </c>
      <c r="D43" s="30"/>
      <c r="E43" s="56" t="s">
        <v>79</v>
      </c>
      <c r="F43" s="30">
        <f>VLOOKUP(E43,Lifts_Alphabetical[],2,FALSE)</f>
        <v>0</v>
      </c>
      <c r="G43" s="30"/>
      <c r="H43" s="56" t="s">
        <v>79</v>
      </c>
      <c r="I43" s="30">
        <f>VLOOKUP(H43,Lifts_Alphabetical[],2,FALSE)</f>
        <v>0</v>
      </c>
      <c r="J43" s="30"/>
      <c r="K43" s="56" t="s">
        <v>79</v>
      </c>
      <c r="L43" s="30">
        <f>VLOOKUP(K43,Lifts_Alphabetical[],2,FALSE)</f>
        <v>0</v>
      </c>
      <c r="M43" s="30"/>
      <c r="N43" s="30"/>
      <c r="O43" s="30">
        <f t="shared" si="14"/>
        <v>0</v>
      </c>
      <c r="P43" s="76">
        <f t="shared" si="12"/>
        <v>0</v>
      </c>
      <c r="Q43" s="61"/>
      <c r="R43" s="61"/>
      <c r="S43" s="61"/>
      <c r="T43" s="71">
        <f t="shared" si="13"/>
        <v>0</v>
      </c>
    </row>
    <row r="44" spans="1:22" ht="15" thickBot="1">
      <c r="A44" s="121"/>
      <c r="B44" s="73" t="s">
        <v>79</v>
      </c>
      <c r="C44" s="52">
        <f>VLOOKUP(B44,Lifts_Alphabetical[],2,FALSE)</f>
        <v>0</v>
      </c>
      <c r="D44" s="52"/>
      <c r="E44" s="74" t="s">
        <v>79</v>
      </c>
      <c r="F44" s="52">
        <f>VLOOKUP(E44,Lifts_Alphabetical[],2,FALSE)</f>
        <v>0</v>
      </c>
      <c r="G44" s="52"/>
      <c r="H44" s="74" t="s">
        <v>79</v>
      </c>
      <c r="I44" s="52">
        <f>VLOOKUP(H44,Lifts_Alphabetical[],2,FALSE)</f>
        <v>0</v>
      </c>
      <c r="J44" s="52"/>
      <c r="K44" s="74" t="s">
        <v>79</v>
      </c>
      <c r="L44" s="52">
        <f>VLOOKUP(K44,Lifts_Alphabetical[],2,FALSE)</f>
        <v>0</v>
      </c>
      <c r="M44" s="52"/>
      <c r="N44" s="52"/>
      <c r="O44" s="52">
        <f t="shared" si="14"/>
        <v>0</v>
      </c>
      <c r="P44" s="100">
        <f t="shared" si="12"/>
        <v>0</v>
      </c>
      <c r="Q44" s="75"/>
      <c r="R44" s="75"/>
      <c r="S44" s="75"/>
      <c r="T44" s="72">
        <f t="shared" si="13"/>
        <v>0</v>
      </c>
    </row>
  </sheetData>
  <mergeCells count="12">
    <mergeCell ref="A23:A33"/>
    <mergeCell ref="U23:V23"/>
    <mergeCell ref="U24:V25"/>
    <mergeCell ref="A34:A44"/>
    <mergeCell ref="U34:V34"/>
    <mergeCell ref="U35:V36"/>
    <mergeCell ref="A1:A11"/>
    <mergeCell ref="U1:V1"/>
    <mergeCell ref="U2:V3"/>
    <mergeCell ref="A12:A22"/>
    <mergeCell ref="U12:V12"/>
    <mergeCell ref="U13:V14"/>
  </mergeCells>
  <dataValidations count="2">
    <dataValidation type="list" allowBlank="1" showInputMessage="1" showErrorMessage="1" errorTitle="ITSA Head Judge:" error="Must type lift name as formatted or select from dropdown list." sqref="B2">
      <formula1>Lifts_Dropdown</formula1>
    </dataValidation>
    <dataValidation type="list" allowBlank="1" showInputMessage="1" showErrorMessage="1" errorTitle="ITSA Head Judge: " error="Must enter lift name as formatted or select from dropdown list." sqref="B35:B44 H35:H44 E24:E33 K24:K33 B24:B33 E35:E44 K35:K44 B13:B22 H24:H33 E13:E22 H13:H22 K13:K22 B3:B11 K2:K11 E2:E11 H2:H11">
      <formula1>Lifts_Dropdown</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Sheet3"/>
  <dimension ref="A1:V44"/>
  <sheetViews>
    <sheetView tabSelected="1" topLeftCell="A19" zoomScale="95" zoomScaleNormal="95" workbookViewId="0">
      <selection activeCell="P1" sqref="P1:P44"/>
    </sheetView>
  </sheetViews>
  <sheetFormatPr defaultRowHeight="14.4"/>
  <cols>
    <col min="1" max="1" width="3.5546875" customWidth="1"/>
    <col min="2" max="2" width="14.77734375" customWidth="1"/>
    <col min="3" max="3" width="4.21875" bestFit="1" customWidth="1"/>
    <col min="4" max="4" width="4" customWidth="1"/>
    <col min="5" max="5" width="14.77734375" customWidth="1"/>
    <col min="6" max="6" width="4.21875" bestFit="1" customWidth="1"/>
    <col min="7" max="7" width="4" customWidth="1"/>
    <col min="8" max="8" width="14.77734375" customWidth="1"/>
    <col min="9" max="9" width="4.21875" bestFit="1" customWidth="1"/>
    <col min="10" max="10" width="4" customWidth="1"/>
    <col min="11" max="11" width="14.77734375" customWidth="1"/>
    <col min="12" max="12" width="4.21875" bestFit="1" customWidth="1"/>
    <col min="13" max="14" width="4" customWidth="1"/>
    <col min="15" max="16" width="7.77734375" customWidth="1"/>
    <col min="17" max="17" width="7.33203125" bestFit="1" customWidth="1"/>
    <col min="18" max="19" width="6.88671875" bestFit="1" customWidth="1"/>
    <col min="20" max="20" width="10.5546875" customWidth="1"/>
  </cols>
  <sheetData>
    <row r="1" spans="1:22" s="27" customFormat="1" ht="15" thickBot="1">
      <c r="A1" s="110" t="s">
        <v>140</v>
      </c>
      <c r="B1" s="40" t="s">
        <v>73</v>
      </c>
      <c r="C1" s="38" t="s">
        <v>74</v>
      </c>
      <c r="D1" s="38" t="s">
        <v>137</v>
      </c>
      <c r="E1" s="38" t="s">
        <v>75</v>
      </c>
      <c r="F1" s="38" t="s">
        <v>74</v>
      </c>
      <c r="G1" s="38" t="s">
        <v>137</v>
      </c>
      <c r="H1" s="38" t="s">
        <v>76</v>
      </c>
      <c r="I1" s="38" t="s">
        <v>77</v>
      </c>
      <c r="J1" s="38" t="s">
        <v>137</v>
      </c>
      <c r="K1" s="38" t="s">
        <v>78</v>
      </c>
      <c r="L1" s="38" t="s">
        <v>74</v>
      </c>
      <c r="M1" s="38" t="s">
        <v>137</v>
      </c>
      <c r="N1" s="38" t="s">
        <v>139</v>
      </c>
      <c r="O1" s="38" t="s">
        <v>136</v>
      </c>
      <c r="P1" s="38" t="s">
        <v>138</v>
      </c>
      <c r="Q1" s="38" t="s">
        <v>83</v>
      </c>
      <c r="R1" s="38" t="s">
        <v>84</v>
      </c>
      <c r="S1" s="38" t="s">
        <v>85</v>
      </c>
      <c r="T1" s="39" t="s">
        <v>135</v>
      </c>
      <c r="U1" s="134" t="s">
        <v>82</v>
      </c>
      <c r="V1" s="135"/>
    </row>
    <row r="2" spans="1:22" ht="15" customHeight="1">
      <c r="A2" s="111"/>
      <c r="B2" s="58" t="s">
        <v>116</v>
      </c>
      <c r="C2" s="95">
        <f>VLOOKUP(B2,Lifts_Alphabetical[],2,FALSE)</f>
        <v>1.3</v>
      </c>
      <c r="D2" s="95"/>
      <c r="E2" s="56" t="s">
        <v>100</v>
      </c>
      <c r="F2" s="95">
        <f>VLOOKUP(E2,Lifts_Alphabetical[],2,FALSE)</f>
        <v>2.6</v>
      </c>
      <c r="G2" s="95"/>
      <c r="H2" s="56" t="s">
        <v>101</v>
      </c>
      <c r="I2" s="95">
        <f>VLOOKUP(H2,Lifts_Alphabetical[],2,FALSE)</f>
        <v>2.8</v>
      </c>
      <c r="J2" s="95"/>
      <c r="K2" s="56" t="s">
        <v>102</v>
      </c>
      <c r="L2" s="53">
        <f>VLOOKUP(K2,Lifts_Alphabetical[],2,FALSE)</f>
        <v>3.3</v>
      </c>
      <c r="M2" s="95"/>
      <c r="N2" s="95"/>
      <c r="O2" s="53">
        <f t="shared" ref="O2:O11" si="0">MIN(10,(C2+F2+I2+L2))</f>
        <v>10</v>
      </c>
      <c r="P2" s="76">
        <f>MIN(10,(D2+G2+J2+M2+N2))</f>
        <v>0</v>
      </c>
      <c r="Q2" s="60">
        <v>5</v>
      </c>
      <c r="R2" s="60">
        <v>5.5</v>
      </c>
      <c r="S2" s="60">
        <v>5</v>
      </c>
      <c r="T2" s="55">
        <f>IF((SUM(Q2:S2)&gt;0),(O2-P2+AVERAGE(Q2:S2)),(O2-P2))</f>
        <v>15.166666666666668</v>
      </c>
      <c r="U2" s="130">
        <f>(MAX(T2:T11)+LARGE(T2:T11,2))/2</f>
        <v>15.25</v>
      </c>
      <c r="V2" s="131"/>
    </row>
    <row r="3" spans="1:22" ht="15" thickBot="1">
      <c r="A3" s="111"/>
      <c r="B3" s="96" t="s">
        <v>118</v>
      </c>
      <c r="C3" s="95">
        <f>VLOOKUP(B3,Lifts_Alphabetical[],2,FALSE)</f>
        <v>2</v>
      </c>
      <c r="D3" s="95"/>
      <c r="E3" s="56" t="s">
        <v>119</v>
      </c>
      <c r="F3" s="95">
        <f>VLOOKUP(E3,Lifts_Alphabetical[],2,FALSE)</f>
        <v>1.8</v>
      </c>
      <c r="G3" s="95"/>
      <c r="H3" s="56" t="s">
        <v>103</v>
      </c>
      <c r="I3" s="95">
        <f>VLOOKUP(H3,Lifts_Alphabetical[],2,FALSE)</f>
        <v>2.4</v>
      </c>
      <c r="J3" s="95"/>
      <c r="K3" s="56" t="s">
        <v>105</v>
      </c>
      <c r="L3" s="53">
        <f>VLOOKUP(K3,Lifts_Alphabetical[],2,FALSE)</f>
        <v>2.8</v>
      </c>
      <c r="M3" s="95"/>
      <c r="N3" s="95"/>
      <c r="O3" s="53">
        <f t="shared" si="0"/>
        <v>9</v>
      </c>
      <c r="P3" s="76">
        <f t="shared" ref="P3:P11" si="1">D3+G3+J3+M3+N3</f>
        <v>0</v>
      </c>
      <c r="Q3" s="61">
        <v>6.5</v>
      </c>
      <c r="R3" s="61">
        <v>6</v>
      </c>
      <c r="S3" s="61">
        <v>6.5</v>
      </c>
      <c r="T3" s="55">
        <f t="shared" ref="T3:T11" si="2">IF((SUM(Q3:S3)&gt;0),(O3-P3+AVERAGE(Q3:S3)),(O3-P3))</f>
        <v>15.333333333333332</v>
      </c>
      <c r="U3" s="132"/>
      <c r="V3" s="133"/>
    </row>
    <row r="4" spans="1:22">
      <c r="A4" s="111"/>
      <c r="B4" s="58" t="s">
        <v>116</v>
      </c>
      <c r="C4" s="95">
        <f>VLOOKUP(B4,Lifts_Alphabetical[],2,FALSE)</f>
        <v>1.3</v>
      </c>
      <c r="D4" s="95">
        <v>1.3</v>
      </c>
      <c r="E4" s="56" t="s">
        <v>118</v>
      </c>
      <c r="F4" s="95">
        <v>2</v>
      </c>
      <c r="G4" s="95">
        <v>2</v>
      </c>
      <c r="H4" s="56" t="s">
        <v>128</v>
      </c>
      <c r="I4" s="95">
        <f>VLOOKUP(H4,Lifts_Alphabetical[],2,FALSE)</f>
        <v>2.4</v>
      </c>
      <c r="J4" s="95">
        <v>1</v>
      </c>
      <c r="K4" s="86" t="s">
        <v>79</v>
      </c>
      <c r="L4" s="53">
        <f>VLOOKUP(K4,Lifts_Alphabetical[],2,FALSE)</f>
        <v>0</v>
      </c>
      <c r="M4" s="95"/>
      <c r="N4" s="95"/>
      <c r="O4" s="53">
        <f t="shared" si="0"/>
        <v>5.6999999999999993</v>
      </c>
      <c r="P4" s="76">
        <f t="shared" si="1"/>
        <v>4.3</v>
      </c>
      <c r="Q4" s="61">
        <v>4.2</v>
      </c>
      <c r="R4" s="61">
        <v>4</v>
      </c>
      <c r="S4" s="61">
        <v>4</v>
      </c>
      <c r="T4" s="70">
        <f t="shared" si="2"/>
        <v>5.4666666666666659</v>
      </c>
      <c r="U4" s="28"/>
    </row>
    <row r="5" spans="1:22">
      <c r="A5" s="111"/>
      <c r="B5" s="58" t="s">
        <v>79</v>
      </c>
      <c r="C5" s="95">
        <f>VLOOKUP(B5,Lifts_Alphabetical[],2,FALSE)</f>
        <v>0</v>
      </c>
      <c r="D5" s="95"/>
      <c r="E5" s="86" t="s">
        <v>79</v>
      </c>
      <c r="F5" s="95">
        <f>VLOOKUP(E5,Lifts_Alphabetical[],2,FALSE)</f>
        <v>0</v>
      </c>
      <c r="G5" s="95"/>
      <c r="H5" s="86" t="s">
        <v>79</v>
      </c>
      <c r="I5" s="95">
        <f>VLOOKUP(H5,Lifts_Alphabetical[],2,FALSE)</f>
        <v>0</v>
      </c>
      <c r="J5" s="95"/>
      <c r="K5" s="86" t="s">
        <v>79</v>
      </c>
      <c r="L5" s="53">
        <f>VLOOKUP(K5,Lifts_Alphabetical[],2,FALSE)</f>
        <v>0</v>
      </c>
      <c r="M5" s="95"/>
      <c r="N5" s="95"/>
      <c r="O5" s="53">
        <f t="shared" si="0"/>
        <v>0</v>
      </c>
      <c r="P5" s="76">
        <f t="shared" si="1"/>
        <v>0</v>
      </c>
      <c r="Q5" s="61"/>
      <c r="R5" s="61"/>
      <c r="S5" s="61"/>
      <c r="T5" s="71">
        <f t="shared" si="2"/>
        <v>0</v>
      </c>
      <c r="U5" s="28"/>
    </row>
    <row r="6" spans="1:22">
      <c r="A6" s="111"/>
      <c r="B6" s="58" t="s">
        <v>79</v>
      </c>
      <c r="C6" s="95">
        <f>VLOOKUP(B6,Lifts_Alphabetical[],2,FALSE)</f>
        <v>0</v>
      </c>
      <c r="D6" s="95"/>
      <c r="E6" s="86" t="s">
        <v>79</v>
      </c>
      <c r="F6" s="95">
        <f>VLOOKUP(E6,Lifts_Alphabetical[],2,FALSE)</f>
        <v>0</v>
      </c>
      <c r="G6" s="95"/>
      <c r="H6" s="86" t="s">
        <v>79</v>
      </c>
      <c r="I6" s="95">
        <f>VLOOKUP(H6,Lifts_Alphabetical[],2,FALSE)</f>
        <v>0</v>
      </c>
      <c r="J6" s="95"/>
      <c r="K6" s="86" t="s">
        <v>79</v>
      </c>
      <c r="L6" s="53">
        <f>VLOOKUP(K6,Lifts_Alphabetical[],2,FALSE)</f>
        <v>0</v>
      </c>
      <c r="M6" s="95"/>
      <c r="N6" s="95"/>
      <c r="O6" s="53">
        <f t="shared" si="0"/>
        <v>0</v>
      </c>
      <c r="P6" s="76">
        <f t="shared" si="1"/>
        <v>0</v>
      </c>
      <c r="Q6" s="61"/>
      <c r="R6" s="61"/>
      <c r="S6" s="61"/>
      <c r="T6" s="71">
        <f t="shared" si="2"/>
        <v>0</v>
      </c>
      <c r="U6" s="28"/>
    </row>
    <row r="7" spans="1:22">
      <c r="A7" s="111"/>
      <c r="B7" s="58" t="s">
        <v>79</v>
      </c>
      <c r="C7" s="95">
        <f>VLOOKUP(B7,Lifts_Alphabetical[],2,FALSE)</f>
        <v>0</v>
      </c>
      <c r="D7" s="95"/>
      <c r="E7" s="86" t="s">
        <v>79</v>
      </c>
      <c r="F7" s="95">
        <f>VLOOKUP(E7,Lifts_Alphabetical[],2,FALSE)</f>
        <v>0</v>
      </c>
      <c r="G7" s="95"/>
      <c r="H7" s="86" t="s">
        <v>79</v>
      </c>
      <c r="I7" s="95">
        <f>VLOOKUP(H7,Lifts_Alphabetical[],2,FALSE)</f>
        <v>0</v>
      </c>
      <c r="J7" s="95"/>
      <c r="K7" s="86" t="s">
        <v>79</v>
      </c>
      <c r="L7" s="53">
        <f>VLOOKUP(K7,Lifts_Alphabetical[],2,FALSE)</f>
        <v>0</v>
      </c>
      <c r="M7" s="95"/>
      <c r="N7" s="95"/>
      <c r="O7" s="53">
        <f t="shared" si="0"/>
        <v>0</v>
      </c>
      <c r="P7" s="76">
        <f t="shared" si="1"/>
        <v>0</v>
      </c>
      <c r="Q7" s="61"/>
      <c r="R7" s="61"/>
      <c r="S7" s="61"/>
      <c r="T7" s="71">
        <f t="shared" si="2"/>
        <v>0</v>
      </c>
      <c r="U7" s="28"/>
      <c r="V7" t="s">
        <v>51</v>
      </c>
    </row>
    <row r="8" spans="1:22">
      <c r="A8" s="111"/>
      <c r="B8" s="58" t="s">
        <v>79</v>
      </c>
      <c r="C8" s="95">
        <f>VLOOKUP(B8,Lifts_Alphabetical[],2,FALSE)</f>
        <v>0</v>
      </c>
      <c r="D8" s="95"/>
      <c r="E8" s="86" t="s">
        <v>79</v>
      </c>
      <c r="F8" s="95">
        <f>VLOOKUP(E8,Lifts_Alphabetical[],2,FALSE)</f>
        <v>0</v>
      </c>
      <c r="G8" s="95"/>
      <c r="H8" s="86" t="s">
        <v>79</v>
      </c>
      <c r="I8" s="95">
        <f>VLOOKUP(H8,Lifts_Alphabetical[],2,FALSE)</f>
        <v>0</v>
      </c>
      <c r="J8" s="95"/>
      <c r="K8" s="86" t="s">
        <v>79</v>
      </c>
      <c r="L8" s="53">
        <f>VLOOKUP(K8,Lifts_Alphabetical[],2,FALSE)</f>
        <v>0</v>
      </c>
      <c r="M8" s="95"/>
      <c r="N8" s="95"/>
      <c r="O8" s="53">
        <f t="shared" si="0"/>
        <v>0</v>
      </c>
      <c r="P8" s="76">
        <f t="shared" si="1"/>
        <v>0</v>
      </c>
      <c r="Q8" s="61"/>
      <c r="R8" s="61"/>
      <c r="S8" s="61"/>
      <c r="T8" s="71">
        <f t="shared" si="2"/>
        <v>0</v>
      </c>
      <c r="U8" s="28"/>
    </row>
    <row r="9" spans="1:22">
      <c r="A9" s="111"/>
      <c r="B9" s="94" t="s">
        <v>79</v>
      </c>
      <c r="C9" s="95">
        <f>VLOOKUP(B9,Lifts_Alphabetical[],2,FALSE)</f>
        <v>0</v>
      </c>
      <c r="D9" s="95"/>
      <c r="E9" s="86" t="s">
        <v>79</v>
      </c>
      <c r="F9" s="95">
        <f>VLOOKUP(E9,Lifts_Alphabetical[],2,FALSE)</f>
        <v>0</v>
      </c>
      <c r="G9" s="95"/>
      <c r="H9" s="86" t="s">
        <v>79</v>
      </c>
      <c r="I9" s="95">
        <f>VLOOKUP(H9,Lifts_Alphabetical[],2,FALSE)</f>
        <v>0</v>
      </c>
      <c r="J9" s="95"/>
      <c r="K9" s="86" t="s">
        <v>79</v>
      </c>
      <c r="L9" s="53">
        <f>VLOOKUP(K9,Lifts_Alphabetical[],2,FALSE)</f>
        <v>0</v>
      </c>
      <c r="M9" s="95"/>
      <c r="N9" s="95"/>
      <c r="O9" s="53">
        <f t="shared" si="0"/>
        <v>0</v>
      </c>
      <c r="P9" s="76">
        <f t="shared" si="1"/>
        <v>0</v>
      </c>
      <c r="Q9" s="61"/>
      <c r="R9" s="61"/>
      <c r="S9" s="61"/>
      <c r="T9" s="71">
        <f t="shared" si="2"/>
        <v>0</v>
      </c>
      <c r="U9" s="28"/>
    </row>
    <row r="10" spans="1:22">
      <c r="A10" s="111"/>
      <c r="B10" s="94" t="s">
        <v>79</v>
      </c>
      <c r="C10" s="95">
        <f>VLOOKUP(B10,Lifts_Alphabetical[],2,FALSE)</f>
        <v>0</v>
      </c>
      <c r="D10" s="95"/>
      <c r="E10" s="86" t="s">
        <v>79</v>
      </c>
      <c r="F10" s="95">
        <f>VLOOKUP(E10,Lifts_Alphabetical[],2,FALSE)</f>
        <v>0</v>
      </c>
      <c r="G10" s="95"/>
      <c r="H10" s="86" t="s">
        <v>79</v>
      </c>
      <c r="I10" s="95">
        <f>VLOOKUP(H10,Lifts_Alphabetical[],2,FALSE)</f>
        <v>0</v>
      </c>
      <c r="J10" s="95"/>
      <c r="K10" s="86" t="s">
        <v>79</v>
      </c>
      <c r="L10" s="53">
        <f>VLOOKUP(K10,Lifts_Alphabetical[],2,FALSE)</f>
        <v>0</v>
      </c>
      <c r="M10" s="95"/>
      <c r="N10" s="95"/>
      <c r="O10" s="53">
        <f t="shared" si="0"/>
        <v>0</v>
      </c>
      <c r="P10" s="76">
        <f t="shared" si="1"/>
        <v>0</v>
      </c>
      <c r="Q10" s="61"/>
      <c r="R10" s="61"/>
      <c r="S10" s="61"/>
      <c r="T10" s="71">
        <f t="shared" si="2"/>
        <v>0</v>
      </c>
      <c r="U10" s="28"/>
    </row>
    <row r="11" spans="1:22" ht="15" thickBot="1">
      <c r="A11" s="112"/>
      <c r="B11" s="97" t="s">
        <v>79</v>
      </c>
      <c r="C11" s="98">
        <f>VLOOKUP(B11,Lifts_Alphabetical[],2,FALSE)</f>
        <v>0</v>
      </c>
      <c r="D11" s="98"/>
      <c r="E11" s="99" t="s">
        <v>79</v>
      </c>
      <c r="F11" s="98">
        <f>VLOOKUP(E11,Lifts_Alphabetical[],2,FALSE)</f>
        <v>0</v>
      </c>
      <c r="G11" s="98"/>
      <c r="H11" s="99" t="s">
        <v>79</v>
      </c>
      <c r="I11" s="98">
        <f>VLOOKUP(H11,Lifts_Alphabetical[],2,FALSE)</f>
        <v>0</v>
      </c>
      <c r="J11" s="98"/>
      <c r="K11" s="99" t="s">
        <v>79</v>
      </c>
      <c r="L11" s="54">
        <f>VLOOKUP(K11,Lifts_Alphabetical[],2,FALSE)</f>
        <v>0</v>
      </c>
      <c r="M11" s="98"/>
      <c r="N11" s="98"/>
      <c r="O11" s="54">
        <f t="shared" si="0"/>
        <v>0</v>
      </c>
      <c r="P11" s="76">
        <f t="shared" si="1"/>
        <v>0</v>
      </c>
      <c r="Q11" s="62"/>
      <c r="R11" s="62"/>
      <c r="S11" s="62"/>
      <c r="T11" s="72">
        <f t="shared" si="2"/>
        <v>0</v>
      </c>
      <c r="U11" s="28"/>
    </row>
    <row r="12" spans="1:22" ht="15" thickBot="1">
      <c r="A12" s="113" t="s">
        <v>153</v>
      </c>
      <c r="B12" s="42" t="s">
        <v>73</v>
      </c>
      <c r="C12" s="43" t="s">
        <v>74</v>
      </c>
      <c r="D12" s="43" t="s">
        <v>137</v>
      </c>
      <c r="E12" s="43" t="s">
        <v>75</v>
      </c>
      <c r="F12" s="43" t="s">
        <v>74</v>
      </c>
      <c r="G12" s="43" t="s">
        <v>137</v>
      </c>
      <c r="H12" s="43" t="s">
        <v>76</v>
      </c>
      <c r="I12" s="43" t="s">
        <v>77</v>
      </c>
      <c r="J12" s="43" t="s">
        <v>137</v>
      </c>
      <c r="K12" s="43" t="s">
        <v>78</v>
      </c>
      <c r="L12" s="43" t="s">
        <v>74</v>
      </c>
      <c r="M12" s="43" t="s">
        <v>137</v>
      </c>
      <c r="N12" s="43" t="s">
        <v>139</v>
      </c>
      <c r="O12" s="43" t="s">
        <v>136</v>
      </c>
      <c r="P12" s="43" t="s">
        <v>138</v>
      </c>
      <c r="Q12" s="43" t="s">
        <v>86</v>
      </c>
      <c r="R12" s="43" t="s">
        <v>84</v>
      </c>
      <c r="S12" s="43" t="s">
        <v>85</v>
      </c>
      <c r="T12" s="49" t="s">
        <v>135</v>
      </c>
      <c r="U12" s="136" t="s">
        <v>82</v>
      </c>
      <c r="V12" s="137"/>
    </row>
    <row r="13" spans="1:22" ht="15" customHeight="1">
      <c r="A13" s="114"/>
      <c r="B13" s="58" t="s">
        <v>111</v>
      </c>
      <c r="C13" s="30">
        <f>VLOOKUP(B13,Lifts_Alphabetical[],2,FALSE)</f>
        <v>0.5</v>
      </c>
      <c r="D13" s="30"/>
      <c r="E13" s="56" t="s">
        <v>79</v>
      </c>
      <c r="F13" s="30">
        <f>VLOOKUP(E13,Lifts_Alphabetical[],2,FALSE)</f>
        <v>0</v>
      </c>
      <c r="G13" s="30"/>
      <c r="H13" s="56" t="s">
        <v>79</v>
      </c>
      <c r="I13" s="30">
        <f>VLOOKUP(H13,Lifts_Alphabetical[],2,FALSE)</f>
        <v>0</v>
      </c>
      <c r="J13" s="30"/>
      <c r="K13" s="56" t="s">
        <v>79</v>
      </c>
      <c r="L13" s="30">
        <f>VLOOKUP(K13,Lifts_Alphabetical[],2,FALSE)</f>
        <v>0</v>
      </c>
      <c r="M13" s="30"/>
      <c r="N13" s="30"/>
      <c r="O13" s="30">
        <f>MIN(10,(C13+F13+I13+L13))</f>
        <v>0.5</v>
      </c>
      <c r="P13" s="76">
        <f>MIN(10,(D13+G13+J13+M13+N13))</f>
        <v>0</v>
      </c>
      <c r="Q13" s="63">
        <v>1.5</v>
      </c>
      <c r="R13" s="63">
        <v>1.5</v>
      </c>
      <c r="S13" s="63">
        <v>1.5</v>
      </c>
      <c r="T13" s="55">
        <f>IF((SUM(Q13:S13)&gt;0),(O13-P13+AVERAGE(Q13:S13)),(O13-P13))</f>
        <v>2</v>
      </c>
      <c r="U13" s="122">
        <f>(MAX(T13:T22)+LARGE(T13:T22,2))/2</f>
        <v>2.7833333333333332</v>
      </c>
      <c r="V13" s="123"/>
    </row>
    <row r="14" spans="1:22" ht="15" thickBot="1">
      <c r="A14" s="114"/>
      <c r="B14" s="58" t="s">
        <v>112</v>
      </c>
      <c r="C14" s="30">
        <f>VLOOKUP(B14,Lifts_Alphabetical[],2,FALSE)</f>
        <v>1</v>
      </c>
      <c r="D14" s="30"/>
      <c r="E14" s="56" t="s">
        <v>79</v>
      </c>
      <c r="F14" s="30">
        <f>VLOOKUP(E14,Lifts_Alphabetical[],2,FALSE)</f>
        <v>0</v>
      </c>
      <c r="G14" s="30"/>
      <c r="H14" s="56" t="s">
        <v>79</v>
      </c>
      <c r="I14" s="30">
        <f>VLOOKUP(H14,Lifts_Alphabetical[],2,FALSE)</f>
        <v>0</v>
      </c>
      <c r="J14" s="30"/>
      <c r="K14" s="56" t="s">
        <v>79</v>
      </c>
      <c r="L14" s="30">
        <f>VLOOKUP(K14,Lifts_Alphabetical[],2,FALSE)</f>
        <v>0</v>
      </c>
      <c r="M14" s="30"/>
      <c r="N14" s="30"/>
      <c r="O14" s="30">
        <f>MIN(10,(C14+F14+I14+L14))</f>
        <v>1</v>
      </c>
      <c r="P14" s="76">
        <f t="shared" ref="P14:P22" si="3">D14+G14+J14+M14+N14</f>
        <v>0</v>
      </c>
      <c r="Q14" s="64">
        <v>3.2</v>
      </c>
      <c r="R14" s="64">
        <v>2.5</v>
      </c>
      <c r="S14" s="64">
        <v>2</v>
      </c>
      <c r="T14" s="55">
        <f t="shared" ref="T14:T22" si="4">IF((SUM(Q14:S14)&gt;0),(O14-P14+AVERAGE(Q14:S14)),(O14-P14))</f>
        <v>3.5666666666666669</v>
      </c>
      <c r="U14" s="124"/>
      <c r="V14" s="125"/>
    </row>
    <row r="15" spans="1:22">
      <c r="A15" s="114"/>
      <c r="B15" s="58" t="s">
        <v>79</v>
      </c>
      <c r="C15" s="30">
        <f>VLOOKUP(B15,Lifts_Alphabetical[],2,FALSE)</f>
        <v>0</v>
      </c>
      <c r="D15" s="30"/>
      <c r="E15" s="56" t="s">
        <v>79</v>
      </c>
      <c r="F15" s="30">
        <f>VLOOKUP(E15,Lifts_Alphabetical[],2,FALSE)</f>
        <v>0</v>
      </c>
      <c r="G15" s="30"/>
      <c r="H15" s="56" t="s">
        <v>79</v>
      </c>
      <c r="I15" s="30">
        <f>VLOOKUP(H15,Lifts_Alphabetical[],2,FALSE)</f>
        <v>0</v>
      </c>
      <c r="J15" s="30"/>
      <c r="K15" s="56" t="s">
        <v>79</v>
      </c>
      <c r="L15" s="30">
        <f>VLOOKUP(K15,Lifts_Alphabetical[],2,FALSE)</f>
        <v>0</v>
      </c>
      <c r="M15" s="30"/>
      <c r="N15" s="30"/>
      <c r="O15" s="30">
        <f>MIN(10,(C15+F15+I15+L15))</f>
        <v>0</v>
      </c>
      <c r="P15" s="76">
        <f t="shared" si="3"/>
        <v>0</v>
      </c>
      <c r="Q15" s="64">
        <v>1.7</v>
      </c>
      <c r="R15" s="64">
        <v>1.5</v>
      </c>
      <c r="S15" s="64">
        <v>1</v>
      </c>
      <c r="T15" s="70">
        <f t="shared" si="4"/>
        <v>1.4000000000000001</v>
      </c>
      <c r="U15" s="28"/>
    </row>
    <row r="16" spans="1:22">
      <c r="A16" s="114"/>
      <c r="B16" s="58" t="s">
        <v>107</v>
      </c>
      <c r="C16" s="30">
        <f>VLOOKUP(B16,Lifts_Alphabetical[],2,FALSE)</f>
        <v>0.8</v>
      </c>
      <c r="D16" s="30">
        <v>0.8</v>
      </c>
      <c r="E16" s="56" t="s">
        <v>79</v>
      </c>
      <c r="F16" s="30">
        <f>VLOOKUP(E16,Lifts_Alphabetical[],2,FALSE)</f>
        <v>0</v>
      </c>
      <c r="G16" s="30"/>
      <c r="H16" s="56" t="s">
        <v>79</v>
      </c>
      <c r="I16" s="30">
        <f>VLOOKUP(H16,Lifts_Alphabetical[],2,FALSE)</f>
        <v>0</v>
      </c>
      <c r="J16" s="30"/>
      <c r="K16" s="56" t="s">
        <v>79</v>
      </c>
      <c r="L16" s="30">
        <f>VLOOKUP(K16,Lifts_Alphabetical[],2,FALSE)</f>
        <v>0</v>
      </c>
      <c r="M16" s="30"/>
      <c r="N16" s="30"/>
      <c r="O16" s="30">
        <f>MIN(10,(C16+F16+I16+L16))</f>
        <v>0.8</v>
      </c>
      <c r="P16" s="76">
        <f t="shared" si="3"/>
        <v>0.8</v>
      </c>
      <c r="Q16" s="64">
        <v>1</v>
      </c>
      <c r="R16" s="64">
        <v>1</v>
      </c>
      <c r="S16" s="64">
        <v>1</v>
      </c>
      <c r="T16" s="71">
        <f t="shared" si="4"/>
        <v>1</v>
      </c>
      <c r="U16" s="28"/>
    </row>
    <row r="17" spans="1:22">
      <c r="A17" s="114"/>
      <c r="B17" s="66" t="s">
        <v>79</v>
      </c>
      <c r="C17" s="37">
        <f>VLOOKUP(B17,Lifts_Alphabetical[],2,FALSE)</f>
        <v>0</v>
      </c>
      <c r="D17" s="37"/>
      <c r="E17" s="68" t="s">
        <v>79</v>
      </c>
      <c r="F17" s="37">
        <f>VLOOKUP(E17,Lifts_Alphabetical[],2,FALSE)</f>
        <v>0</v>
      </c>
      <c r="G17" s="37"/>
      <c r="H17" s="68" t="s">
        <v>79</v>
      </c>
      <c r="I17" s="37">
        <f>VLOOKUP(H17,Lifts_Alphabetical[],2,FALSE)</f>
        <v>0</v>
      </c>
      <c r="J17" s="37"/>
      <c r="K17" s="68" t="s">
        <v>79</v>
      </c>
      <c r="L17" s="37">
        <f>VLOOKUP(K17,Lifts_Alphabetical[],2,FALSE)</f>
        <v>0</v>
      </c>
      <c r="M17" s="37"/>
      <c r="N17" s="37"/>
      <c r="O17" s="37">
        <f t="shared" ref="O17:O22" si="5">MIN(10,(C17+F17+I17+L17))</f>
        <v>0</v>
      </c>
      <c r="P17" s="76">
        <f t="shared" si="3"/>
        <v>0</v>
      </c>
      <c r="Q17" s="64"/>
      <c r="R17" s="64"/>
      <c r="S17" s="64"/>
      <c r="T17" s="71">
        <f t="shared" si="4"/>
        <v>0</v>
      </c>
    </row>
    <row r="18" spans="1:22">
      <c r="A18" s="114"/>
      <c r="B18" s="66" t="s">
        <v>79</v>
      </c>
      <c r="C18" s="37">
        <f>VLOOKUP(B18,Lifts_Alphabetical[],2,FALSE)</f>
        <v>0</v>
      </c>
      <c r="D18" s="37"/>
      <c r="E18" s="68" t="s">
        <v>79</v>
      </c>
      <c r="F18" s="37">
        <f>VLOOKUP(E18,Lifts_Alphabetical[],2,FALSE)</f>
        <v>0</v>
      </c>
      <c r="G18" s="37"/>
      <c r="H18" s="68" t="s">
        <v>79</v>
      </c>
      <c r="I18" s="37">
        <f>VLOOKUP(H18,Lifts_Alphabetical[],2,FALSE)</f>
        <v>0</v>
      </c>
      <c r="J18" s="37"/>
      <c r="K18" s="68" t="s">
        <v>79</v>
      </c>
      <c r="L18" s="37">
        <f>VLOOKUP(K18,Lifts_Alphabetical[],2,FALSE)</f>
        <v>0</v>
      </c>
      <c r="M18" s="37"/>
      <c r="N18" s="37"/>
      <c r="O18" s="37">
        <f t="shared" si="5"/>
        <v>0</v>
      </c>
      <c r="P18" s="76">
        <f t="shared" si="3"/>
        <v>0</v>
      </c>
      <c r="Q18" s="64"/>
      <c r="R18" s="64"/>
      <c r="S18" s="64"/>
      <c r="T18" s="71">
        <f t="shared" si="4"/>
        <v>0</v>
      </c>
      <c r="V18" t="s">
        <v>51</v>
      </c>
    </row>
    <row r="19" spans="1:22">
      <c r="A19" s="114"/>
      <c r="B19" s="66" t="s">
        <v>79</v>
      </c>
      <c r="C19" s="37">
        <f>VLOOKUP(B19,Lifts_Alphabetical[],2,FALSE)</f>
        <v>0</v>
      </c>
      <c r="D19" s="37"/>
      <c r="E19" s="68" t="s">
        <v>79</v>
      </c>
      <c r="F19" s="37">
        <f>VLOOKUP(E19,Lifts_Alphabetical[],2,FALSE)</f>
        <v>0</v>
      </c>
      <c r="G19" s="37"/>
      <c r="H19" s="68" t="s">
        <v>79</v>
      </c>
      <c r="I19" s="37">
        <f>VLOOKUP(H19,Lifts_Alphabetical[],2,FALSE)</f>
        <v>0</v>
      </c>
      <c r="J19" s="37"/>
      <c r="K19" s="68" t="s">
        <v>79</v>
      </c>
      <c r="L19" s="37">
        <f>VLOOKUP(K19,Lifts_Alphabetical[],2,FALSE)</f>
        <v>0</v>
      </c>
      <c r="M19" s="37"/>
      <c r="N19" s="37"/>
      <c r="O19" s="37">
        <f t="shared" si="5"/>
        <v>0</v>
      </c>
      <c r="P19" s="76">
        <f t="shared" si="3"/>
        <v>0</v>
      </c>
      <c r="Q19" s="64"/>
      <c r="R19" s="64"/>
      <c r="S19" s="64"/>
      <c r="T19" s="71">
        <f t="shared" si="4"/>
        <v>0</v>
      </c>
    </row>
    <row r="20" spans="1:22">
      <c r="A20" s="114"/>
      <c r="B20" s="66" t="s">
        <v>79</v>
      </c>
      <c r="C20" s="37">
        <f>VLOOKUP(B20,Lifts_Alphabetical[],2,FALSE)</f>
        <v>0</v>
      </c>
      <c r="D20" s="37"/>
      <c r="E20" s="68" t="s">
        <v>79</v>
      </c>
      <c r="F20" s="37">
        <f>VLOOKUP(E20,Lifts_Alphabetical[],2,FALSE)</f>
        <v>0</v>
      </c>
      <c r="G20" s="37"/>
      <c r="H20" s="68" t="s">
        <v>79</v>
      </c>
      <c r="I20" s="37">
        <f>VLOOKUP(H20,Lifts_Alphabetical[],2,FALSE)</f>
        <v>0</v>
      </c>
      <c r="J20" s="37"/>
      <c r="K20" s="68" t="s">
        <v>79</v>
      </c>
      <c r="L20" s="37">
        <f>VLOOKUP(K20,Lifts_Alphabetical[],2,FALSE)</f>
        <v>0</v>
      </c>
      <c r="M20" s="37"/>
      <c r="N20" s="37"/>
      <c r="O20" s="37">
        <f t="shared" si="5"/>
        <v>0</v>
      </c>
      <c r="P20" s="76">
        <f t="shared" si="3"/>
        <v>0</v>
      </c>
      <c r="Q20" s="64"/>
      <c r="R20" s="64"/>
      <c r="S20" s="64"/>
      <c r="T20" s="71">
        <f t="shared" si="4"/>
        <v>0</v>
      </c>
    </row>
    <row r="21" spans="1:22">
      <c r="A21" s="114"/>
      <c r="B21" s="66" t="s">
        <v>79</v>
      </c>
      <c r="C21" s="37">
        <f>VLOOKUP(B21,Lifts_Alphabetical[],2,FALSE)</f>
        <v>0</v>
      </c>
      <c r="D21" s="37"/>
      <c r="E21" s="68" t="s">
        <v>79</v>
      </c>
      <c r="F21" s="37">
        <f>VLOOKUP(E21,Lifts_Alphabetical[],2,FALSE)</f>
        <v>0</v>
      </c>
      <c r="G21" s="37"/>
      <c r="H21" s="68" t="s">
        <v>79</v>
      </c>
      <c r="I21" s="37">
        <f>VLOOKUP(H21,Lifts_Alphabetical[],2,FALSE)</f>
        <v>0</v>
      </c>
      <c r="J21" s="37"/>
      <c r="K21" s="68" t="s">
        <v>79</v>
      </c>
      <c r="L21" s="37">
        <f>VLOOKUP(K21,Lifts_Alphabetical[],2,FALSE)</f>
        <v>0</v>
      </c>
      <c r="M21" s="37"/>
      <c r="N21" s="37"/>
      <c r="O21" s="37">
        <f t="shared" si="5"/>
        <v>0</v>
      </c>
      <c r="P21" s="76">
        <f t="shared" si="3"/>
        <v>0</v>
      </c>
      <c r="Q21" s="64"/>
      <c r="R21" s="64"/>
      <c r="S21" s="64"/>
      <c r="T21" s="71">
        <f t="shared" si="4"/>
        <v>0</v>
      </c>
    </row>
    <row r="22" spans="1:22" ht="15" thickBot="1">
      <c r="A22" s="115"/>
      <c r="B22" s="67" t="s">
        <v>79</v>
      </c>
      <c r="C22" s="44">
        <f>VLOOKUP(B22,Lifts_Alphabetical[],2,FALSE)</f>
        <v>0</v>
      </c>
      <c r="D22" s="44"/>
      <c r="E22" s="69" t="s">
        <v>79</v>
      </c>
      <c r="F22" s="44">
        <f>VLOOKUP(E22,Lifts_Alphabetical[],2,FALSE)</f>
        <v>0</v>
      </c>
      <c r="G22" s="44"/>
      <c r="H22" s="69" t="s">
        <v>79</v>
      </c>
      <c r="I22" s="44">
        <f>VLOOKUP(H22,Lifts_Alphabetical[],2,FALSE)</f>
        <v>0</v>
      </c>
      <c r="J22" s="44"/>
      <c r="K22" s="69" t="s">
        <v>79</v>
      </c>
      <c r="L22" s="44">
        <f>VLOOKUP(K22,Lifts_Alphabetical[],2,FALSE)</f>
        <v>0</v>
      </c>
      <c r="M22" s="44"/>
      <c r="N22" s="44"/>
      <c r="O22" s="44">
        <f t="shared" si="5"/>
        <v>0</v>
      </c>
      <c r="P22" s="76">
        <f t="shared" si="3"/>
        <v>0</v>
      </c>
      <c r="Q22" s="65"/>
      <c r="R22" s="65"/>
      <c r="S22" s="65"/>
      <c r="T22" s="72">
        <f t="shared" si="4"/>
        <v>0</v>
      </c>
    </row>
    <row r="23" spans="1:22" ht="15" thickBot="1">
      <c r="A23" s="116" t="s">
        <v>148</v>
      </c>
      <c r="B23" s="45" t="s">
        <v>73</v>
      </c>
      <c r="C23" s="46" t="s">
        <v>74</v>
      </c>
      <c r="D23" s="46" t="s">
        <v>137</v>
      </c>
      <c r="E23" s="46" t="s">
        <v>75</v>
      </c>
      <c r="F23" s="46" t="s">
        <v>74</v>
      </c>
      <c r="G23" s="46" t="s">
        <v>137</v>
      </c>
      <c r="H23" s="46" t="s">
        <v>76</v>
      </c>
      <c r="I23" s="46" t="s">
        <v>77</v>
      </c>
      <c r="J23" s="46" t="s">
        <v>137</v>
      </c>
      <c r="K23" s="46" t="s">
        <v>78</v>
      </c>
      <c r="L23" s="46" t="s">
        <v>74</v>
      </c>
      <c r="M23" s="46" t="s">
        <v>137</v>
      </c>
      <c r="N23" s="46" t="s">
        <v>139</v>
      </c>
      <c r="O23" s="46" t="s">
        <v>136</v>
      </c>
      <c r="P23" s="46" t="s">
        <v>138</v>
      </c>
      <c r="Q23" s="46" t="s">
        <v>86</v>
      </c>
      <c r="R23" s="46" t="s">
        <v>84</v>
      </c>
      <c r="S23" s="46" t="s">
        <v>85</v>
      </c>
      <c r="T23" s="50" t="s">
        <v>135</v>
      </c>
      <c r="U23" s="126" t="s">
        <v>82</v>
      </c>
      <c r="V23" s="127"/>
    </row>
    <row r="24" spans="1:22">
      <c r="A24" s="117"/>
      <c r="B24" s="58" t="s">
        <v>112</v>
      </c>
      <c r="C24" s="30">
        <f>VLOOKUP(B24,Lifts_Alphabetical[],2,FALSE)</f>
        <v>1</v>
      </c>
      <c r="D24" s="30"/>
      <c r="E24" s="56" t="s">
        <v>79</v>
      </c>
      <c r="F24" s="30">
        <f>VLOOKUP(E24,Lifts_Alphabetical[],2,FALSE)</f>
        <v>0</v>
      </c>
      <c r="G24" s="30"/>
      <c r="H24" s="56" t="s">
        <v>79</v>
      </c>
      <c r="I24" s="30">
        <f>VLOOKUP(H24,Lifts_Alphabetical[],2,FALSE)</f>
        <v>0</v>
      </c>
      <c r="J24" s="30"/>
      <c r="K24" s="56" t="s">
        <v>79</v>
      </c>
      <c r="L24" s="30">
        <f>VLOOKUP(K24,Lifts_Alphabetical[],2,FALSE)</f>
        <v>0</v>
      </c>
      <c r="M24" s="30"/>
      <c r="N24" s="30"/>
      <c r="O24" s="30">
        <f>MIN(10,(C24+F24+I24+L24))</f>
        <v>1</v>
      </c>
      <c r="P24" s="76">
        <f>MIN(10,(D24+G24+J24+M24+N24))</f>
        <v>0</v>
      </c>
      <c r="Q24" s="60">
        <v>3</v>
      </c>
      <c r="R24" s="60">
        <v>3</v>
      </c>
      <c r="S24" s="60">
        <v>3</v>
      </c>
      <c r="T24" s="55">
        <f>IF((SUM(Q24:S24)&gt;0),(O24-P24+AVERAGE(Q24:S24)),(O24-P24))</f>
        <v>4</v>
      </c>
      <c r="U24" s="122">
        <f>(MAX(T24:T33)+LARGE(T24:T33,2))/2</f>
        <v>4.2833333333333332</v>
      </c>
      <c r="V24" s="123"/>
    </row>
    <row r="25" spans="1:22" ht="15" thickBot="1">
      <c r="A25" s="117"/>
      <c r="B25" s="58" t="s">
        <v>114</v>
      </c>
      <c r="C25" s="30">
        <f>VLOOKUP(B25,Lifts_Alphabetical[],2,FALSE)</f>
        <v>0.5</v>
      </c>
      <c r="D25" s="30"/>
      <c r="E25" s="56" t="s">
        <v>79</v>
      </c>
      <c r="F25" s="30">
        <f>VLOOKUP(E25,Lifts_Alphabetical[],2,FALSE)</f>
        <v>0</v>
      </c>
      <c r="G25" s="30"/>
      <c r="H25" s="56" t="s">
        <v>79</v>
      </c>
      <c r="I25" s="30">
        <f>VLOOKUP(H25,Lifts_Alphabetical[],2,FALSE)</f>
        <v>0</v>
      </c>
      <c r="J25" s="30"/>
      <c r="K25" s="56" t="s">
        <v>79</v>
      </c>
      <c r="L25" s="30">
        <f>VLOOKUP(K25,Lifts_Alphabetical[],2,FALSE)</f>
        <v>0</v>
      </c>
      <c r="M25" s="30"/>
      <c r="N25" s="30">
        <v>0.5</v>
      </c>
      <c r="O25" s="30">
        <f>MIN(10,(C25+F25+I25+L25))</f>
        <v>0.5</v>
      </c>
      <c r="P25" s="76">
        <f t="shared" ref="P25:P33" si="6">D25+G25+J25+M25+N25</f>
        <v>0.5</v>
      </c>
      <c r="Q25" s="61">
        <v>4.5</v>
      </c>
      <c r="R25" s="61">
        <v>4</v>
      </c>
      <c r="S25" s="61">
        <v>4</v>
      </c>
      <c r="T25" s="55">
        <f t="shared" ref="T25:T33" si="7">IF((SUM(Q25:S25)&gt;0),(O25-P25+AVERAGE(Q25:S25)),(O25-P25))</f>
        <v>4.166666666666667</v>
      </c>
      <c r="U25" s="124"/>
      <c r="V25" s="125"/>
    </row>
    <row r="26" spans="1:22">
      <c r="A26" s="117"/>
      <c r="B26" s="58" t="s">
        <v>112</v>
      </c>
      <c r="C26" s="30">
        <f>VLOOKUP(B26,Lifts_Alphabetical[],2,FALSE)</f>
        <v>1</v>
      </c>
      <c r="D26" s="30"/>
      <c r="E26" s="56" t="s">
        <v>79</v>
      </c>
      <c r="F26" s="30">
        <f>VLOOKUP(E26,Lifts_Alphabetical[],2,FALSE)</f>
        <v>0</v>
      </c>
      <c r="G26" s="30"/>
      <c r="H26" s="56" t="s">
        <v>79</v>
      </c>
      <c r="I26" s="30">
        <f>VLOOKUP(H26,Lifts_Alphabetical[],2,FALSE)</f>
        <v>0</v>
      </c>
      <c r="J26" s="30"/>
      <c r="K26" s="56" t="s">
        <v>79</v>
      </c>
      <c r="L26" s="30">
        <f>VLOOKUP(K26,Lifts_Alphabetical[],2,FALSE)</f>
        <v>0</v>
      </c>
      <c r="M26" s="30"/>
      <c r="N26" s="30"/>
      <c r="O26" s="30">
        <f>MIN(10,(C26+F26+I26+L26))</f>
        <v>1</v>
      </c>
      <c r="P26" s="76">
        <f t="shared" si="6"/>
        <v>0</v>
      </c>
      <c r="Q26" s="61">
        <v>3.7</v>
      </c>
      <c r="R26" s="61">
        <v>3.5</v>
      </c>
      <c r="S26" s="61">
        <v>3</v>
      </c>
      <c r="T26" s="70">
        <f t="shared" si="7"/>
        <v>4.4000000000000004</v>
      </c>
    </row>
    <row r="27" spans="1:22">
      <c r="A27" s="117"/>
      <c r="B27" s="58" t="s">
        <v>114</v>
      </c>
      <c r="C27" s="30">
        <f>VLOOKUP(B27,Lifts_Alphabetical[],2,FALSE)</f>
        <v>0.5</v>
      </c>
      <c r="D27" s="30">
        <v>0.5</v>
      </c>
      <c r="E27" s="56" t="s">
        <v>117</v>
      </c>
      <c r="F27" s="30">
        <f>VLOOKUP(E27,Lifts_Alphabetical[],2,FALSE)</f>
        <v>0.9</v>
      </c>
      <c r="G27" s="30"/>
      <c r="H27" s="56" t="s">
        <v>79</v>
      </c>
      <c r="I27" s="30">
        <f>VLOOKUP(H27,Lifts_Alphabetical[],2,FALSE)</f>
        <v>0</v>
      </c>
      <c r="J27" s="30"/>
      <c r="K27" s="56" t="s">
        <v>79</v>
      </c>
      <c r="L27" s="30">
        <f>VLOOKUP(K27,Lifts_Alphabetical[],2,FALSE)</f>
        <v>0</v>
      </c>
      <c r="M27" s="30"/>
      <c r="N27" s="30"/>
      <c r="O27" s="30">
        <f>MIN(10,(C27+F27+I27+L27))</f>
        <v>1.4</v>
      </c>
      <c r="P27" s="76">
        <f t="shared" si="6"/>
        <v>0.5</v>
      </c>
      <c r="Q27" s="61">
        <v>2</v>
      </c>
      <c r="R27" s="61">
        <v>2</v>
      </c>
      <c r="S27" s="61">
        <v>1.5</v>
      </c>
      <c r="T27" s="71">
        <f t="shared" si="7"/>
        <v>2.7333333333333334</v>
      </c>
    </row>
    <row r="28" spans="1:22">
      <c r="A28" s="117"/>
      <c r="B28" s="56" t="s">
        <v>79</v>
      </c>
      <c r="C28" s="30">
        <f>VLOOKUP(B28,Lifts_Alphabetical[],2,FALSE)</f>
        <v>0</v>
      </c>
      <c r="D28" s="30"/>
      <c r="E28" s="56" t="s">
        <v>79</v>
      </c>
      <c r="F28" s="30">
        <f>VLOOKUP(E28,Lifts_Alphabetical[],2,FALSE)</f>
        <v>0</v>
      </c>
      <c r="G28" s="30"/>
      <c r="H28" s="56" t="s">
        <v>79</v>
      </c>
      <c r="I28" s="30">
        <f>VLOOKUP(H28,Lifts_Alphabetical[],2,FALSE)</f>
        <v>0</v>
      </c>
      <c r="J28" s="30"/>
      <c r="K28" s="56" t="s">
        <v>79</v>
      </c>
      <c r="L28" s="30">
        <f>VLOOKUP(K28,Lifts_Alphabetical[],2,FALSE)</f>
        <v>0</v>
      </c>
      <c r="M28" s="30"/>
      <c r="N28" s="30"/>
      <c r="O28" s="30">
        <f t="shared" ref="O28:O33" si="8">MIN(10,(C28+F28+I28+L28))</f>
        <v>0</v>
      </c>
      <c r="P28" s="76">
        <f t="shared" si="6"/>
        <v>0</v>
      </c>
      <c r="Q28" s="61"/>
      <c r="R28" s="61"/>
      <c r="S28" s="61"/>
      <c r="T28" s="71">
        <f t="shared" si="7"/>
        <v>0</v>
      </c>
    </row>
    <row r="29" spans="1:22">
      <c r="A29" s="117"/>
      <c r="B29" s="56" t="s">
        <v>79</v>
      </c>
      <c r="C29" s="30">
        <f>VLOOKUP(B29,Lifts_Alphabetical[],2,FALSE)</f>
        <v>0</v>
      </c>
      <c r="D29" s="30"/>
      <c r="E29" s="56" t="s">
        <v>79</v>
      </c>
      <c r="F29" s="30">
        <f>VLOOKUP(E29,Lifts_Alphabetical[],2,FALSE)</f>
        <v>0</v>
      </c>
      <c r="G29" s="30"/>
      <c r="H29" s="56" t="s">
        <v>79</v>
      </c>
      <c r="I29" s="30">
        <f>VLOOKUP(H29,Lifts_Alphabetical[],2,FALSE)</f>
        <v>0</v>
      </c>
      <c r="J29" s="30"/>
      <c r="K29" s="56" t="s">
        <v>79</v>
      </c>
      <c r="L29" s="30">
        <f>VLOOKUP(K29,Lifts_Alphabetical[],2,FALSE)</f>
        <v>0</v>
      </c>
      <c r="M29" s="30"/>
      <c r="N29" s="30"/>
      <c r="O29" s="30">
        <f t="shared" si="8"/>
        <v>0</v>
      </c>
      <c r="P29" s="76">
        <f t="shared" si="6"/>
        <v>0</v>
      </c>
      <c r="Q29" s="61"/>
      <c r="R29" s="61"/>
      <c r="S29" s="61"/>
      <c r="T29" s="71">
        <f t="shared" si="7"/>
        <v>0</v>
      </c>
    </row>
    <row r="30" spans="1:22">
      <c r="A30" s="117"/>
      <c r="B30" s="56" t="s">
        <v>79</v>
      </c>
      <c r="C30" s="30">
        <f>VLOOKUP(B30,Lifts_Alphabetical[],2,FALSE)</f>
        <v>0</v>
      </c>
      <c r="D30" s="30"/>
      <c r="E30" s="56" t="s">
        <v>79</v>
      </c>
      <c r="F30" s="30">
        <f>VLOOKUP(E30,Lifts_Alphabetical[],2,FALSE)</f>
        <v>0</v>
      </c>
      <c r="G30" s="30"/>
      <c r="H30" s="56" t="s">
        <v>79</v>
      </c>
      <c r="I30" s="30">
        <f>VLOOKUP(H30,Lifts_Alphabetical[],2,FALSE)</f>
        <v>0</v>
      </c>
      <c r="J30" s="30"/>
      <c r="K30" s="56" t="s">
        <v>79</v>
      </c>
      <c r="L30" s="30">
        <f>VLOOKUP(K30,Lifts_Alphabetical[],2,FALSE)</f>
        <v>0</v>
      </c>
      <c r="M30" s="30"/>
      <c r="N30" s="30"/>
      <c r="O30" s="30">
        <f t="shared" si="8"/>
        <v>0</v>
      </c>
      <c r="P30" s="76">
        <f t="shared" si="6"/>
        <v>0</v>
      </c>
      <c r="Q30" s="61"/>
      <c r="R30" s="61"/>
      <c r="S30" s="61"/>
      <c r="T30" s="71">
        <f t="shared" si="7"/>
        <v>0</v>
      </c>
    </row>
    <row r="31" spans="1:22">
      <c r="A31" s="117"/>
      <c r="B31" s="56" t="s">
        <v>79</v>
      </c>
      <c r="C31" s="30">
        <f>VLOOKUP(B31,Lifts_Alphabetical[],2,FALSE)</f>
        <v>0</v>
      </c>
      <c r="D31" s="30"/>
      <c r="E31" s="56" t="s">
        <v>79</v>
      </c>
      <c r="F31" s="30">
        <f>VLOOKUP(E31,Lifts_Alphabetical[],2,FALSE)</f>
        <v>0</v>
      </c>
      <c r="G31" s="30"/>
      <c r="H31" s="56" t="s">
        <v>79</v>
      </c>
      <c r="I31" s="30">
        <f>VLOOKUP(H31,Lifts_Alphabetical[],2,FALSE)</f>
        <v>0</v>
      </c>
      <c r="J31" s="30"/>
      <c r="K31" s="56" t="s">
        <v>79</v>
      </c>
      <c r="L31" s="30">
        <f>VLOOKUP(K31,Lifts_Alphabetical[],2,FALSE)</f>
        <v>0</v>
      </c>
      <c r="M31" s="30"/>
      <c r="N31" s="30"/>
      <c r="O31" s="30">
        <f t="shared" si="8"/>
        <v>0</v>
      </c>
      <c r="P31" s="76">
        <f t="shared" si="6"/>
        <v>0</v>
      </c>
      <c r="Q31" s="61"/>
      <c r="R31" s="61"/>
      <c r="S31" s="61"/>
      <c r="T31" s="71">
        <f t="shared" si="7"/>
        <v>0</v>
      </c>
    </row>
    <row r="32" spans="1:22">
      <c r="A32" s="117"/>
      <c r="B32" s="56" t="s">
        <v>79</v>
      </c>
      <c r="C32" s="30">
        <f>VLOOKUP(B32,Lifts_Alphabetical[],2,FALSE)</f>
        <v>0</v>
      </c>
      <c r="D32" s="30"/>
      <c r="E32" s="56" t="s">
        <v>79</v>
      </c>
      <c r="F32" s="30">
        <f>VLOOKUP(E32,Lifts_Alphabetical[],2,FALSE)</f>
        <v>0</v>
      </c>
      <c r="G32" s="30"/>
      <c r="H32" s="56" t="s">
        <v>79</v>
      </c>
      <c r="I32" s="30">
        <f>VLOOKUP(H32,Lifts_Alphabetical[],2,FALSE)</f>
        <v>0</v>
      </c>
      <c r="J32" s="30"/>
      <c r="K32" s="56" t="s">
        <v>79</v>
      </c>
      <c r="L32" s="30">
        <f>VLOOKUP(K32,Lifts_Alphabetical[],2,FALSE)</f>
        <v>0</v>
      </c>
      <c r="M32" s="30"/>
      <c r="N32" s="30"/>
      <c r="O32" s="30">
        <f t="shared" si="8"/>
        <v>0</v>
      </c>
      <c r="P32" s="76">
        <f t="shared" si="6"/>
        <v>0</v>
      </c>
      <c r="Q32" s="61"/>
      <c r="R32" s="61"/>
      <c r="S32" s="61"/>
      <c r="T32" s="71">
        <f t="shared" si="7"/>
        <v>0</v>
      </c>
    </row>
    <row r="33" spans="1:22" ht="15" thickBot="1">
      <c r="A33" s="118"/>
      <c r="B33" s="57" t="s">
        <v>79</v>
      </c>
      <c r="C33" s="41">
        <f>VLOOKUP(B33,Lifts_Alphabetical[],2,FALSE)</f>
        <v>0</v>
      </c>
      <c r="D33" s="41"/>
      <c r="E33" s="57" t="s">
        <v>79</v>
      </c>
      <c r="F33" s="41">
        <f>VLOOKUP(E33,Lifts_Alphabetical[],2,FALSE)</f>
        <v>0</v>
      </c>
      <c r="G33" s="41"/>
      <c r="H33" s="57" t="s">
        <v>79</v>
      </c>
      <c r="I33" s="41">
        <f>VLOOKUP(H33,Lifts_Alphabetical[],2,FALSE)</f>
        <v>0</v>
      </c>
      <c r="J33" s="41"/>
      <c r="K33" s="57" t="s">
        <v>79</v>
      </c>
      <c r="L33" s="41">
        <f>VLOOKUP(K33,Lifts_Alphabetical[],2,FALSE)</f>
        <v>0</v>
      </c>
      <c r="M33" s="41"/>
      <c r="N33" s="41"/>
      <c r="O33" s="41">
        <f t="shared" si="8"/>
        <v>0</v>
      </c>
      <c r="P33" s="76">
        <f t="shared" si="6"/>
        <v>0</v>
      </c>
      <c r="Q33" s="62"/>
      <c r="R33" s="62"/>
      <c r="S33" s="62"/>
      <c r="T33" s="72">
        <f t="shared" si="7"/>
        <v>0</v>
      </c>
    </row>
    <row r="34" spans="1:22" ht="15" thickBot="1">
      <c r="A34" s="119" t="s">
        <v>155</v>
      </c>
      <c r="B34" s="47" t="s">
        <v>73</v>
      </c>
      <c r="C34" s="48" t="s">
        <v>74</v>
      </c>
      <c r="D34" s="48" t="s">
        <v>137</v>
      </c>
      <c r="E34" s="48" t="s">
        <v>75</v>
      </c>
      <c r="F34" s="48" t="s">
        <v>74</v>
      </c>
      <c r="G34" s="48" t="s">
        <v>137</v>
      </c>
      <c r="H34" s="48" t="s">
        <v>76</v>
      </c>
      <c r="I34" s="48" t="s">
        <v>77</v>
      </c>
      <c r="J34" s="48" t="s">
        <v>137</v>
      </c>
      <c r="K34" s="48" t="s">
        <v>78</v>
      </c>
      <c r="L34" s="48" t="s">
        <v>74</v>
      </c>
      <c r="M34" s="48" t="s">
        <v>137</v>
      </c>
      <c r="N34" s="48" t="s">
        <v>139</v>
      </c>
      <c r="O34" s="48" t="s">
        <v>136</v>
      </c>
      <c r="P34" s="48" t="s">
        <v>138</v>
      </c>
      <c r="Q34" s="48" t="s">
        <v>86</v>
      </c>
      <c r="R34" s="48" t="s">
        <v>84</v>
      </c>
      <c r="S34" s="48" t="s">
        <v>85</v>
      </c>
      <c r="T34" s="51" t="s">
        <v>135</v>
      </c>
      <c r="U34" s="128" t="s">
        <v>82</v>
      </c>
      <c r="V34" s="129"/>
    </row>
    <row r="35" spans="1:22">
      <c r="A35" s="120"/>
      <c r="B35" s="56" t="s">
        <v>129</v>
      </c>
      <c r="C35" s="30">
        <f>VLOOKUP(B35,Lifts_Alphabetical[],2,FALSE)</f>
        <v>0.5</v>
      </c>
      <c r="D35" s="30">
        <v>0.5</v>
      </c>
      <c r="E35" s="56" t="s">
        <v>79</v>
      </c>
      <c r="F35" s="30">
        <f>VLOOKUP(E35,Lifts_Alphabetical[],2,FALSE)</f>
        <v>0</v>
      </c>
      <c r="G35" s="30"/>
      <c r="H35" s="56" t="s">
        <v>79</v>
      </c>
      <c r="I35" s="30">
        <f>VLOOKUP(H35,Lifts_Alphabetical[],2,FALSE)</f>
        <v>0</v>
      </c>
      <c r="J35" s="30"/>
      <c r="K35" s="56" t="s">
        <v>79</v>
      </c>
      <c r="L35" s="36">
        <f>VLOOKUP(K35,Lifts_Alphabetical[],2,FALSE)</f>
        <v>0</v>
      </c>
      <c r="M35" s="30"/>
      <c r="N35" s="36"/>
      <c r="O35" s="36">
        <f t="shared" ref="O35:O36" si="9">MIN(10,(C35+F35+I35+L35))</f>
        <v>0.5</v>
      </c>
      <c r="P35" s="76">
        <f>MIN(10,(D35+G35+J35+M35+N35))</f>
        <v>0.5</v>
      </c>
      <c r="Q35" s="60">
        <v>2</v>
      </c>
      <c r="R35" s="60">
        <v>2</v>
      </c>
      <c r="S35" s="60">
        <v>2</v>
      </c>
      <c r="T35" s="55">
        <f>IF((SUM(Q35:S35)&gt;0),(O35-P35+AVERAGE(Q35:S35)),(O35-P35))</f>
        <v>2</v>
      </c>
      <c r="U35" s="122">
        <f>(MAX(T35:T44)+LARGE(T35:T44,2))/2</f>
        <v>3.55</v>
      </c>
      <c r="V35" s="123"/>
    </row>
    <row r="36" spans="1:22" ht="15" thickBot="1">
      <c r="A36" s="120"/>
      <c r="B36" s="56" t="s">
        <v>129</v>
      </c>
      <c r="C36" s="30">
        <f>VLOOKUP(B36,Lifts_Alphabetical[],2,FALSE)</f>
        <v>0.5</v>
      </c>
      <c r="D36" s="30"/>
      <c r="E36" s="56" t="s">
        <v>79</v>
      </c>
      <c r="F36" s="30">
        <f>VLOOKUP(E36,Lifts_Alphabetical[],2,FALSE)</f>
        <v>0</v>
      </c>
      <c r="G36" s="30"/>
      <c r="H36" s="56" t="s">
        <v>79</v>
      </c>
      <c r="I36" s="30">
        <f>VLOOKUP(H36,Lifts_Alphabetical[],2,FALSE)</f>
        <v>0</v>
      </c>
      <c r="J36" s="30"/>
      <c r="K36" s="56" t="s">
        <v>79</v>
      </c>
      <c r="L36" s="30">
        <f>VLOOKUP(K36,Lifts_Alphabetical[],2,FALSE)</f>
        <v>0</v>
      </c>
      <c r="M36" s="30"/>
      <c r="N36" s="30"/>
      <c r="O36" s="30">
        <f t="shared" si="9"/>
        <v>0.5</v>
      </c>
      <c r="P36" s="76">
        <f t="shared" ref="P36:P44" si="10">D36+G36+J36+M36+N36</f>
        <v>0</v>
      </c>
      <c r="Q36" s="61">
        <v>4.3</v>
      </c>
      <c r="R36" s="61">
        <v>4</v>
      </c>
      <c r="S36" s="61">
        <v>3.5</v>
      </c>
      <c r="T36" s="55">
        <f t="shared" ref="T36:T44" si="11">IF((SUM(Q36:S36)&gt;0),(O36-P36+AVERAGE(Q36:S36)),(O36-P36))</f>
        <v>4.4333333333333336</v>
      </c>
      <c r="U36" s="124"/>
      <c r="V36" s="125"/>
    </row>
    <row r="37" spans="1:22">
      <c r="A37" s="120"/>
      <c r="B37" s="56" t="s">
        <v>79</v>
      </c>
      <c r="C37" s="30">
        <f>VLOOKUP(B37,Lifts_Alphabetical[],2,FALSE)</f>
        <v>0</v>
      </c>
      <c r="D37" s="30"/>
      <c r="E37" s="56" t="s">
        <v>79</v>
      </c>
      <c r="F37" s="30">
        <f>VLOOKUP(E37,Lifts_Alphabetical[],2,FALSE)</f>
        <v>0</v>
      </c>
      <c r="G37" s="30"/>
      <c r="H37" s="56" t="s">
        <v>79</v>
      </c>
      <c r="I37" s="30">
        <f>VLOOKUP(H37,Lifts_Alphabetical[],2,FALSE)</f>
        <v>0</v>
      </c>
      <c r="J37" s="30"/>
      <c r="K37" s="56" t="s">
        <v>79</v>
      </c>
      <c r="L37" s="30">
        <f>VLOOKUP(K37,Lifts_Alphabetical[],2,FALSE)</f>
        <v>0</v>
      </c>
      <c r="M37" s="30"/>
      <c r="N37" s="30"/>
      <c r="O37" s="30">
        <f>MIN(10,(C37+F37+I37+L37))</f>
        <v>0</v>
      </c>
      <c r="P37" s="76">
        <f t="shared" si="10"/>
        <v>0</v>
      </c>
      <c r="Q37" s="61">
        <v>1</v>
      </c>
      <c r="R37" s="61">
        <v>1</v>
      </c>
      <c r="S37" s="61">
        <v>2</v>
      </c>
      <c r="T37" s="70">
        <f t="shared" si="11"/>
        <v>1.3333333333333333</v>
      </c>
    </row>
    <row r="38" spans="1:22">
      <c r="A38" s="120"/>
      <c r="B38" s="56" t="s">
        <v>79</v>
      </c>
      <c r="C38" s="30">
        <f>VLOOKUP(B38,Lifts_Alphabetical[],2,FALSE)</f>
        <v>0</v>
      </c>
      <c r="D38" s="30"/>
      <c r="E38" s="56" t="s">
        <v>79</v>
      </c>
      <c r="F38" s="30">
        <f>VLOOKUP(E38,Lifts_Alphabetical[],2,FALSE)</f>
        <v>0</v>
      </c>
      <c r="G38" s="30"/>
      <c r="H38" s="56" t="s">
        <v>79</v>
      </c>
      <c r="I38" s="30">
        <f>VLOOKUP(H38,Lifts_Alphabetical[],2,FALSE)</f>
        <v>0</v>
      </c>
      <c r="J38" s="30"/>
      <c r="K38" s="56" t="s">
        <v>79</v>
      </c>
      <c r="L38" s="30">
        <f>VLOOKUP(K38,Lifts_Alphabetical[],2,FALSE)</f>
        <v>0</v>
      </c>
      <c r="M38" s="30"/>
      <c r="N38" s="30"/>
      <c r="O38" s="30">
        <f t="shared" ref="O38:O44" si="12">MIN(10,(C38+F38+I38+L38))</f>
        <v>0</v>
      </c>
      <c r="P38" s="76">
        <f t="shared" si="10"/>
        <v>0</v>
      </c>
      <c r="Q38" s="61">
        <v>2.5</v>
      </c>
      <c r="R38" s="61">
        <v>2</v>
      </c>
      <c r="S38" s="61">
        <v>2</v>
      </c>
      <c r="T38" s="71">
        <f t="shared" si="11"/>
        <v>2.1666666666666665</v>
      </c>
    </row>
    <row r="39" spans="1:22">
      <c r="A39" s="120"/>
      <c r="B39" s="56" t="s">
        <v>79</v>
      </c>
      <c r="C39" s="30">
        <f>VLOOKUP(B39,Lifts_Alphabetical[],2,FALSE)</f>
        <v>0</v>
      </c>
      <c r="D39" s="30"/>
      <c r="E39" s="56" t="s">
        <v>79</v>
      </c>
      <c r="F39" s="30">
        <f>VLOOKUP(E39,Lifts_Alphabetical[],2,FALSE)</f>
        <v>0</v>
      </c>
      <c r="G39" s="30"/>
      <c r="H39" s="56" t="s">
        <v>79</v>
      </c>
      <c r="I39" s="30">
        <f>VLOOKUP(H39,Lifts_Alphabetical[],2,FALSE)</f>
        <v>0</v>
      </c>
      <c r="J39" s="30"/>
      <c r="K39" s="56" t="s">
        <v>79</v>
      </c>
      <c r="L39" s="30">
        <f>VLOOKUP(K39,Lifts_Alphabetical[],2,FALSE)</f>
        <v>0</v>
      </c>
      <c r="M39" s="30"/>
      <c r="N39" s="30"/>
      <c r="O39" s="30">
        <f t="shared" si="12"/>
        <v>0</v>
      </c>
      <c r="P39" s="76">
        <f t="shared" si="10"/>
        <v>0</v>
      </c>
      <c r="Q39" s="61">
        <v>3</v>
      </c>
      <c r="R39" s="61">
        <v>2.5</v>
      </c>
      <c r="S39" s="61">
        <v>2.5</v>
      </c>
      <c r="T39" s="71">
        <f t="shared" si="11"/>
        <v>2.6666666666666665</v>
      </c>
    </row>
    <row r="40" spans="1:22">
      <c r="A40" s="120"/>
      <c r="B40" s="56" t="s">
        <v>79</v>
      </c>
      <c r="C40" s="30">
        <f>VLOOKUP(B40,Lifts_Alphabetical[],2,FALSE)</f>
        <v>0</v>
      </c>
      <c r="D40" s="30"/>
      <c r="E40" s="56" t="s">
        <v>79</v>
      </c>
      <c r="F40" s="30">
        <f>VLOOKUP(E40,Lifts_Alphabetical[],2,FALSE)</f>
        <v>0</v>
      </c>
      <c r="G40" s="30"/>
      <c r="H40" s="56" t="s">
        <v>79</v>
      </c>
      <c r="I40" s="30">
        <f>VLOOKUP(H40,Lifts_Alphabetical[],2,FALSE)</f>
        <v>0</v>
      </c>
      <c r="J40" s="30"/>
      <c r="K40" s="56" t="s">
        <v>79</v>
      </c>
      <c r="L40" s="30">
        <f>VLOOKUP(K40,Lifts_Alphabetical[],2,FALSE)</f>
        <v>0</v>
      </c>
      <c r="M40" s="30"/>
      <c r="N40" s="30"/>
      <c r="O40" s="30">
        <f t="shared" si="12"/>
        <v>0</v>
      </c>
      <c r="P40" s="76">
        <f t="shared" si="10"/>
        <v>0</v>
      </c>
      <c r="Q40" s="61">
        <v>2.2000000000000002</v>
      </c>
      <c r="R40" s="61">
        <v>2</v>
      </c>
      <c r="S40" s="61">
        <v>1.5</v>
      </c>
      <c r="T40" s="71">
        <f t="shared" si="11"/>
        <v>1.9000000000000001</v>
      </c>
    </row>
    <row r="41" spans="1:22">
      <c r="A41" s="120"/>
      <c r="B41" s="56" t="s">
        <v>79</v>
      </c>
      <c r="C41" s="30">
        <f>VLOOKUP(B41,Lifts_Alphabetical[],2,FALSE)</f>
        <v>0</v>
      </c>
      <c r="D41" s="30"/>
      <c r="E41" s="56" t="s">
        <v>79</v>
      </c>
      <c r="F41" s="30">
        <f>VLOOKUP(E41,Lifts_Alphabetical[],2,FALSE)</f>
        <v>0</v>
      </c>
      <c r="G41" s="30"/>
      <c r="H41" s="56" t="s">
        <v>79</v>
      </c>
      <c r="I41" s="30">
        <f>VLOOKUP(H41,Lifts_Alphabetical[],2,FALSE)</f>
        <v>0</v>
      </c>
      <c r="J41" s="30"/>
      <c r="K41" s="56" t="s">
        <v>79</v>
      </c>
      <c r="L41" s="30">
        <f>VLOOKUP(K41,Lifts_Alphabetical[],2,FALSE)</f>
        <v>0</v>
      </c>
      <c r="M41" s="30"/>
      <c r="N41" s="30"/>
      <c r="O41" s="30">
        <f t="shared" si="12"/>
        <v>0</v>
      </c>
      <c r="P41" s="76">
        <f t="shared" si="10"/>
        <v>0</v>
      </c>
      <c r="Q41" s="61">
        <v>2</v>
      </c>
      <c r="R41" s="61">
        <v>2</v>
      </c>
      <c r="S41" s="61">
        <v>2</v>
      </c>
      <c r="T41" s="71">
        <f t="shared" si="11"/>
        <v>2</v>
      </c>
    </row>
    <row r="42" spans="1:22">
      <c r="A42" s="120"/>
      <c r="B42" s="56" t="s">
        <v>79</v>
      </c>
      <c r="C42" s="30">
        <f>VLOOKUP(B42,Lifts_Alphabetical[],2,FALSE)</f>
        <v>0</v>
      </c>
      <c r="D42" s="30"/>
      <c r="E42" s="56" t="s">
        <v>79</v>
      </c>
      <c r="F42" s="30">
        <f>VLOOKUP(E42,Lifts_Alphabetical[],2,FALSE)</f>
        <v>0</v>
      </c>
      <c r="G42" s="30"/>
      <c r="H42" s="56" t="s">
        <v>79</v>
      </c>
      <c r="I42" s="30">
        <f>VLOOKUP(H42,Lifts_Alphabetical[],2,FALSE)</f>
        <v>0</v>
      </c>
      <c r="J42" s="30"/>
      <c r="K42" s="56" t="s">
        <v>79</v>
      </c>
      <c r="L42" s="30">
        <f>VLOOKUP(K42,Lifts_Alphabetical[],2,FALSE)</f>
        <v>0</v>
      </c>
      <c r="M42" s="30"/>
      <c r="N42" s="30"/>
      <c r="O42" s="30">
        <f t="shared" si="12"/>
        <v>0</v>
      </c>
      <c r="P42" s="76">
        <f t="shared" si="10"/>
        <v>0</v>
      </c>
      <c r="Q42" s="61"/>
      <c r="R42" s="61"/>
      <c r="S42" s="61"/>
      <c r="T42" s="71">
        <f t="shared" si="11"/>
        <v>0</v>
      </c>
    </row>
    <row r="43" spans="1:22">
      <c r="A43" s="120"/>
      <c r="B43" s="56" t="s">
        <v>79</v>
      </c>
      <c r="C43" s="30">
        <f>VLOOKUP(B43,Lifts_Alphabetical[],2,FALSE)</f>
        <v>0</v>
      </c>
      <c r="D43" s="30"/>
      <c r="E43" s="56" t="s">
        <v>79</v>
      </c>
      <c r="F43" s="30">
        <f>VLOOKUP(E43,Lifts_Alphabetical[],2,FALSE)</f>
        <v>0</v>
      </c>
      <c r="G43" s="30"/>
      <c r="H43" s="56" t="s">
        <v>79</v>
      </c>
      <c r="I43" s="30">
        <f>VLOOKUP(H43,Lifts_Alphabetical[],2,FALSE)</f>
        <v>0</v>
      </c>
      <c r="J43" s="30"/>
      <c r="K43" s="56" t="s">
        <v>79</v>
      </c>
      <c r="L43" s="30">
        <f>VLOOKUP(K43,Lifts_Alphabetical[],2,FALSE)</f>
        <v>0</v>
      </c>
      <c r="M43" s="30"/>
      <c r="N43" s="30"/>
      <c r="O43" s="30">
        <f t="shared" si="12"/>
        <v>0</v>
      </c>
      <c r="P43" s="76">
        <f t="shared" si="10"/>
        <v>0</v>
      </c>
      <c r="Q43" s="61"/>
      <c r="R43" s="61"/>
      <c r="S43" s="61"/>
      <c r="T43" s="71">
        <f t="shared" si="11"/>
        <v>0</v>
      </c>
    </row>
    <row r="44" spans="1:22" ht="15" thickBot="1">
      <c r="A44" s="121"/>
      <c r="B44" s="73" t="s">
        <v>79</v>
      </c>
      <c r="C44" s="52">
        <f>VLOOKUP(B44,Lifts_Alphabetical[],2,FALSE)</f>
        <v>0</v>
      </c>
      <c r="D44" s="52"/>
      <c r="E44" s="74" t="s">
        <v>79</v>
      </c>
      <c r="F44" s="52">
        <f>VLOOKUP(E44,Lifts_Alphabetical[],2,FALSE)</f>
        <v>0</v>
      </c>
      <c r="G44" s="52"/>
      <c r="H44" s="74" t="s">
        <v>79</v>
      </c>
      <c r="I44" s="52">
        <f>VLOOKUP(H44,Lifts_Alphabetical[],2,FALSE)</f>
        <v>0</v>
      </c>
      <c r="J44" s="52"/>
      <c r="K44" s="74" t="s">
        <v>79</v>
      </c>
      <c r="L44" s="52">
        <f>VLOOKUP(K44,Lifts_Alphabetical[],2,FALSE)</f>
        <v>0</v>
      </c>
      <c r="M44" s="52"/>
      <c r="N44" s="52"/>
      <c r="O44" s="52">
        <f t="shared" si="12"/>
        <v>0</v>
      </c>
      <c r="P44" s="100">
        <f t="shared" si="10"/>
        <v>0</v>
      </c>
      <c r="Q44" s="75"/>
      <c r="R44" s="75"/>
      <c r="S44" s="75"/>
      <c r="T44" s="72">
        <f t="shared" si="11"/>
        <v>0</v>
      </c>
    </row>
  </sheetData>
  <mergeCells count="12">
    <mergeCell ref="A23:A33"/>
    <mergeCell ref="U23:V23"/>
    <mergeCell ref="U24:V25"/>
    <mergeCell ref="A34:A44"/>
    <mergeCell ref="U34:V34"/>
    <mergeCell ref="U35:V36"/>
    <mergeCell ref="A1:A11"/>
    <mergeCell ref="U1:V1"/>
    <mergeCell ref="U2:V3"/>
    <mergeCell ref="A12:A22"/>
    <mergeCell ref="U12:V12"/>
    <mergeCell ref="U13:V14"/>
  </mergeCells>
  <dataValidations count="2">
    <dataValidation type="list" allowBlank="1" showInputMessage="1" showErrorMessage="1" errorTitle="ITSA Head Judge:" error="Must type lift name as formatted or select from dropdown list." sqref="B2">
      <formula1>Lifts_Dropdown</formula1>
    </dataValidation>
    <dataValidation type="list" allowBlank="1" showInputMessage="1" showErrorMessage="1" errorTitle="ITSA Head Judge: " error="Must enter lift name as formatted or select from dropdown list." sqref="B35:B44 H35:H44 E24:E33 K24:K33 B24:B33 E35:E44 K35:K44 B3:B11 K2:K11 E2:E11 H2:H11 H24:H33 E13:E22 H13:H22 K13:K22 B13:B22">
      <formula1>Lifts_Dropdown</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codeName="Sheet4"/>
  <dimension ref="A1:V66"/>
  <sheetViews>
    <sheetView topLeftCell="A22" zoomScale="95" zoomScaleNormal="95" workbookViewId="0">
      <selection activeCell="B60" sqref="B60"/>
    </sheetView>
  </sheetViews>
  <sheetFormatPr defaultRowHeight="14.4"/>
  <cols>
    <col min="1" max="1" width="3.5546875" customWidth="1"/>
    <col min="2" max="2" width="14.77734375" customWidth="1"/>
    <col min="3" max="3" width="4" bestFit="1" customWidth="1"/>
    <col min="4" max="4" width="4" customWidth="1"/>
    <col min="5" max="5" width="14.77734375" customWidth="1"/>
    <col min="6" max="6" width="4" bestFit="1" customWidth="1"/>
    <col min="7" max="7" width="4" customWidth="1"/>
    <col min="8" max="8" width="14.77734375" customWidth="1"/>
    <col min="9" max="9" width="4" bestFit="1" customWidth="1"/>
    <col min="10" max="10" width="4" customWidth="1"/>
    <col min="11" max="11" width="14.77734375" customWidth="1"/>
    <col min="12" max="12" width="4" bestFit="1" customWidth="1"/>
    <col min="13" max="14" width="4" customWidth="1"/>
    <col min="15" max="16" width="7.77734375" customWidth="1"/>
    <col min="17" max="17" width="7.21875" bestFit="1" customWidth="1"/>
    <col min="18" max="19" width="6.77734375" bestFit="1" customWidth="1"/>
    <col min="20" max="20" width="10.5546875" customWidth="1"/>
  </cols>
  <sheetData>
    <row r="1" spans="1:22" s="27" customFormat="1" ht="15" thickBot="1">
      <c r="A1" s="110" t="s">
        <v>150</v>
      </c>
      <c r="B1" s="40" t="s">
        <v>73</v>
      </c>
      <c r="C1" s="38" t="s">
        <v>74</v>
      </c>
      <c r="D1" s="38" t="s">
        <v>137</v>
      </c>
      <c r="E1" s="38" t="s">
        <v>75</v>
      </c>
      <c r="F1" s="38" t="s">
        <v>74</v>
      </c>
      <c r="G1" s="38" t="s">
        <v>137</v>
      </c>
      <c r="H1" s="38" t="s">
        <v>76</v>
      </c>
      <c r="I1" s="38" t="s">
        <v>77</v>
      </c>
      <c r="J1" s="38" t="s">
        <v>137</v>
      </c>
      <c r="K1" s="38" t="s">
        <v>78</v>
      </c>
      <c r="L1" s="38" t="s">
        <v>74</v>
      </c>
      <c r="M1" s="38" t="s">
        <v>137</v>
      </c>
      <c r="N1" s="38" t="s">
        <v>139</v>
      </c>
      <c r="O1" s="38" t="s">
        <v>136</v>
      </c>
      <c r="P1" s="38" t="s">
        <v>138</v>
      </c>
      <c r="Q1" s="38" t="s">
        <v>83</v>
      </c>
      <c r="R1" s="38" t="s">
        <v>84</v>
      </c>
      <c r="S1" s="38" t="s">
        <v>85</v>
      </c>
      <c r="T1" s="39" t="s">
        <v>135</v>
      </c>
      <c r="U1" s="134" t="s">
        <v>82</v>
      </c>
      <c r="V1" s="135"/>
    </row>
    <row r="2" spans="1:22" ht="15" customHeight="1">
      <c r="A2" s="111"/>
      <c r="B2" s="58" t="s">
        <v>114</v>
      </c>
      <c r="C2" s="95">
        <f>VLOOKUP(B2,Lifts_Alphabetical[],2,FALSE)</f>
        <v>0.5</v>
      </c>
      <c r="D2" s="95">
        <v>0.5</v>
      </c>
      <c r="E2" s="86" t="s">
        <v>79</v>
      </c>
      <c r="F2" s="95">
        <f>VLOOKUP(E2,Lifts_Alphabetical[],2,FALSE)</f>
        <v>0</v>
      </c>
      <c r="G2" s="95"/>
      <c r="H2" s="86" t="s">
        <v>79</v>
      </c>
      <c r="I2" s="95">
        <f>VLOOKUP(H2,Lifts_Alphabetical[],2,FALSE)</f>
        <v>0</v>
      </c>
      <c r="J2" s="95"/>
      <c r="K2" s="86" t="s">
        <v>79</v>
      </c>
      <c r="L2" s="53">
        <f>VLOOKUP(K2,Lifts_Alphabetical[],2,FALSE)</f>
        <v>0</v>
      </c>
      <c r="M2" s="95"/>
      <c r="N2" s="53"/>
      <c r="O2" s="53">
        <f t="shared" ref="O2:O11" si="0">MIN(10,(C2+F2+I2+L2))</f>
        <v>0.5</v>
      </c>
      <c r="P2" s="76">
        <f>MIN(10,(D2+G2+J2+M2+N2))</f>
        <v>0.5</v>
      </c>
      <c r="Q2" s="60">
        <v>3.5</v>
      </c>
      <c r="R2" s="60">
        <v>3.5</v>
      </c>
      <c r="S2" s="60">
        <v>3.5</v>
      </c>
      <c r="T2" s="55">
        <f>IF((SUM(Q2:S2)&gt;0),(O2-P2+AVERAGE(Q2:S2)),(O2-P2))</f>
        <v>3.5</v>
      </c>
      <c r="U2" s="130">
        <f>(MAX(T2:T11)+LARGE(T2:T11,2))/2</f>
        <v>3.2166666666666668</v>
      </c>
      <c r="V2" s="131"/>
    </row>
    <row r="3" spans="1:22" ht="15" thickBot="1">
      <c r="A3" s="111"/>
      <c r="B3" s="96" t="s">
        <v>79</v>
      </c>
      <c r="C3" s="95">
        <f>VLOOKUP(B3,Lifts_Alphabetical[],2,FALSE)</f>
        <v>0</v>
      </c>
      <c r="D3" s="95"/>
      <c r="E3" s="86" t="s">
        <v>79</v>
      </c>
      <c r="F3" s="95">
        <f>VLOOKUP(E3,Lifts_Alphabetical[],2,FALSE)</f>
        <v>0</v>
      </c>
      <c r="G3" s="95"/>
      <c r="H3" s="86" t="s">
        <v>79</v>
      </c>
      <c r="I3" s="95">
        <f>VLOOKUP(H3,Lifts_Alphabetical[],2,FALSE)</f>
        <v>0</v>
      </c>
      <c r="J3" s="95"/>
      <c r="K3" s="86" t="s">
        <v>79</v>
      </c>
      <c r="L3" s="53">
        <f>VLOOKUP(K3,Lifts_Alphabetical[],2,FALSE)</f>
        <v>0</v>
      </c>
      <c r="M3" s="95"/>
      <c r="N3" s="53"/>
      <c r="O3" s="53">
        <f t="shared" si="0"/>
        <v>0</v>
      </c>
      <c r="P3" s="76">
        <f t="shared" ref="P3:P11" si="1">D3+G3+J3+M3+N3</f>
        <v>0</v>
      </c>
      <c r="Q3" s="61">
        <v>4</v>
      </c>
      <c r="R3" s="61">
        <v>2.5</v>
      </c>
      <c r="S3" s="61">
        <v>2.2999999999999998</v>
      </c>
      <c r="T3" s="55">
        <f t="shared" ref="T3:T11" si="2">IF((SUM(Q3:S3)&gt;0),(O3-P3+AVERAGE(Q3:S3)),(O3-P3))</f>
        <v>2.9333333333333336</v>
      </c>
      <c r="U3" s="132"/>
      <c r="V3" s="133"/>
    </row>
    <row r="4" spans="1:22">
      <c r="A4" s="111"/>
      <c r="B4" s="58" t="s">
        <v>79</v>
      </c>
      <c r="C4" s="95">
        <f>VLOOKUP(B4,Lifts_Alphabetical[],2,FALSE)</f>
        <v>0</v>
      </c>
      <c r="D4" s="95"/>
      <c r="E4" s="86" t="s">
        <v>79</v>
      </c>
      <c r="F4" s="95">
        <f>VLOOKUP(E4,Lifts_Alphabetical[],2,FALSE)</f>
        <v>0</v>
      </c>
      <c r="G4" s="95"/>
      <c r="H4" s="86" t="s">
        <v>79</v>
      </c>
      <c r="I4" s="95">
        <f>VLOOKUP(H4,Lifts_Alphabetical[],2,FALSE)</f>
        <v>0</v>
      </c>
      <c r="J4" s="95"/>
      <c r="K4" s="86" t="s">
        <v>79</v>
      </c>
      <c r="L4" s="53">
        <f>VLOOKUP(K4,Lifts_Alphabetical[],2,FALSE)</f>
        <v>0</v>
      </c>
      <c r="M4" s="95"/>
      <c r="N4" s="53"/>
      <c r="O4" s="53">
        <f t="shared" si="0"/>
        <v>0</v>
      </c>
      <c r="P4" s="76">
        <f t="shared" si="1"/>
        <v>0</v>
      </c>
      <c r="Q4" s="61">
        <v>1</v>
      </c>
      <c r="R4" s="61">
        <v>0.5</v>
      </c>
      <c r="S4" s="61">
        <v>1</v>
      </c>
      <c r="T4" s="70">
        <f t="shared" si="2"/>
        <v>0.83333333333333337</v>
      </c>
      <c r="U4" s="28"/>
    </row>
    <row r="5" spans="1:22">
      <c r="A5" s="111"/>
      <c r="B5" s="58" t="s">
        <v>79</v>
      </c>
      <c r="C5" s="95">
        <f>VLOOKUP(B5,Lifts_Alphabetical[],2,FALSE)</f>
        <v>0</v>
      </c>
      <c r="D5" s="95"/>
      <c r="E5" s="86" t="s">
        <v>79</v>
      </c>
      <c r="F5" s="95">
        <f>VLOOKUP(E5,Lifts_Alphabetical[],2,FALSE)</f>
        <v>0</v>
      </c>
      <c r="G5" s="95"/>
      <c r="H5" s="86" t="s">
        <v>79</v>
      </c>
      <c r="I5" s="95">
        <f>VLOOKUP(H5,Lifts_Alphabetical[],2,FALSE)</f>
        <v>0</v>
      </c>
      <c r="J5" s="95"/>
      <c r="K5" s="86" t="s">
        <v>79</v>
      </c>
      <c r="L5" s="53">
        <f>VLOOKUP(K5,Lifts_Alphabetical[],2,FALSE)</f>
        <v>0</v>
      </c>
      <c r="M5" s="95"/>
      <c r="N5" s="53"/>
      <c r="O5" s="53">
        <f t="shared" si="0"/>
        <v>0</v>
      </c>
      <c r="P5" s="76">
        <f t="shared" si="1"/>
        <v>0</v>
      </c>
      <c r="Q5" s="61"/>
      <c r="R5" s="61"/>
      <c r="S5" s="61"/>
      <c r="T5" s="71">
        <f t="shared" si="2"/>
        <v>0</v>
      </c>
      <c r="U5" s="28"/>
    </row>
    <row r="6" spans="1:22">
      <c r="A6" s="111"/>
      <c r="B6" s="58" t="s">
        <v>79</v>
      </c>
      <c r="C6" s="95">
        <f>VLOOKUP(B6,Lifts_Alphabetical[],2,FALSE)</f>
        <v>0</v>
      </c>
      <c r="D6" s="95"/>
      <c r="E6" s="86" t="s">
        <v>79</v>
      </c>
      <c r="F6" s="95">
        <f>VLOOKUP(E6,Lifts_Alphabetical[],2,FALSE)</f>
        <v>0</v>
      </c>
      <c r="G6" s="95"/>
      <c r="H6" s="86" t="s">
        <v>79</v>
      </c>
      <c r="I6" s="95">
        <f>VLOOKUP(H6,Lifts_Alphabetical[],2,FALSE)</f>
        <v>0</v>
      </c>
      <c r="J6" s="95"/>
      <c r="K6" s="86" t="s">
        <v>79</v>
      </c>
      <c r="L6" s="53">
        <f>VLOOKUP(K6,Lifts_Alphabetical[],2,FALSE)</f>
        <v>0</v>
      </c>
      <c r="M6" s="95"/>
      <c r="N6" s="53"/>
      <c r="O6" s="53">
        <f t="shared" si="0"/>
        <v>0</v>
      </c>
      <c r="P6" s="76">
        <f t="shared" si="1"/>
        <v>0</v>
      </c>
      <c r="Q6" s="61"/>
      <c r="R6" s="61"/>
      <c r="S6" s="61"/>
      <c r="T6" s="71">
        <f t="shared" si="2"/>
        <v>0</v>
      </c>
      <c r="U6" s="28"/>
    </row>
    <row r="7" spans="1:22">
      <c r="A7" s="111"/>
      <c r="B7" s="58" t="s">
        <v>79</v>
      </c>
      <c r="C7" s="95">
        <f>VLOOKUP(B7,Lifts_Alphabetical[],2,FALSE)</f>
        <v>0</v>
      </c>
      <c r="D7" s="95"/>
      <c r="E7" s="86" t="s">
        <v>79</v>
      </c>
      <c r="F7" s="95">
        <f>VLOOKUP(E7,Lifts_Alphabetical[],2,FALSE)</f>
        <v>0</v>
      </c>
      <c r="G7" s="95"/>
      <c r="H7" s="86" t="s">
        <v>79</v>
      </c>
      <c r="I7" s="95">
        <f>VLOOKUP(H7,Lifts_Alphabetical[],2,FALSE)</f>
        <v>0</v>
      </c>
      <c r="J7" s="95"/>
      <c r="K7" s="86" t="s">
        <v>79</v>
      </c>
      <c r="L7" s="53">
        <f>VLOOKUP(K7,Lifts_Alphabetical[],2,FALSE)</f>
        <v>0</v>
      </c>
      <c r="M7" s="95"/>
      <c r="N7" s="53"/>
      <c r="O7" s="53">
        <f t="shared" si="0"/>
        <v>0</v>
      </c>
      <c r="P7" s="76">
        <f t="shared" si="1"/>
        <v>0</v>
      </c>
      <c r="Q7" s="61"/>
      <c r="R7" s="61"/>
      <c r="S7" s="61"/>
      <c r="T7" s="71">
        <f t="shared" si="2"/>
        <v>0</v>
      </c>
      <c r="U7" s="28"/>
      <c r="V7" t="s">
        <v>51</v>
      </c>
    </row>
    <row r="8" spans="1:22">
      <c r="A8" s="111"/>
      <c r="B8" s="58" t="s">
        <v>79</v>
      </c>
      <c r="C8" s="95">
        <f>VLOOKUP(B8,Lifts_Alphabetical[],2,FALSE)</f>
        <v>0</v>
      </c>
      <c r="D8" s="95"/>
      <c r="E8" s="86" t="s">
        <v>79</v>
      </c>
      <c r="F8" s="95">
        <f>VLOOKUP(E8,Lifts_Alphabetical[],2,FALSE)</f>
        <v>0</v>
      </c>
      <c r="G8" s="95"/>
      <c r="H8" s="86" t="s">
        <v>79</v>
      </c>
      <c r="I8" s="95">
        <f>VLOOKUP(H8,Lifts_Alphabetical[],2,FALSE)</f>
        <v>0</v>
      </c>
      <c r="J8" s="95"/>
      <c r="K8" s="86" t="s">
        <v>79</v>
      </c>
      <c r="L8" s="53">
        <f>VLOOKUP(K8,Lifts_Alphabetical[],2,FALSE)</f>
        <v>0</v>
      </c>
      <c r="M8" s="95"/>
      <c r="N8" s="53"/>
      <c r="O8" s="53">
        <f t="shared" si="0"/>
        <v>0</v>
      </c>
      <c r="P8" s="76">
        <f t="shared" si="1"/>
        <v>0</v>
      </c>
      <c r="Q8" s="61"/>
      <c r="R8" s="61"/>
      <c r="S8" s="61"/>
      <c r="T8" s="71">
        <f t="shared" si="2"/>
        <v>0</v>
      </c>
      <c r="U8" s="28"/>
    </row>
    <row r="9" spans="1:22">
      <c r="A9" s="111"/>
      <c r="B9" s="58" t="s">
        <v>79</v>
      </c>
      <c r="C9" s="95">
        <f>VLOOKUP(B9,Lifts_Alphabetical[],2,FALSE)</f>
        <v>0</v>
      </c>
      <c r="D9" s="95"/>
      <c r="E9" s="86" t="s">
        <v>79</v>
      </c>
      <c r="F9" s="95">
        <f>VLOOKUP(E9,Lifts_Alphabetical[],2,FALSE)</f>
        <v>0</v>
      </c>
      <c r="G9" s="95"/>
      <c r="H9" s="86" t="s">
        <v>79</v>
      </c>
      <c r="I9" s="95">
        <f>VLOOKUP(H9,Lifts_Alphabetical[],2,FALSE)</f>
        <v>0</v>
      </c>
      <c r="J9" s="95"/>
      <c r="K9" s="86" t="s">
        <v>79</v>
      </c>
      <c r="L9" s="53">
        <f>VLOOKUP(K9,Lifts_Alphabetical[],2,FALSE)</f>
        <v>0</v>
      </c>
      <c r="M9" s="95"/>
      <c r="N9" s="53"/>
      <c r="O9" s="53">
        <f t="shared" si="0"/>
        <v>0</v>
      </c>
      <c r="P9" s="76">
        <f t="shared" si="1"/>
        <v>0</v>
      </c>
      <c r="Q9" s="61"/>
      <c r="R9" s="61"/>
      <c r="S9" s="61"/>
      <c r="T9" s="71">
        <f t="shared" si="2"/>
        <v>0</v>
      </c>
      <c r="U9" s="28"/>
    </row>
    <row r="10" spans="1:22">
      <c r="A10" s="111"/>
      <c r="B10" s="58" t="s">
        <v>79</v>
      </c>
      <c r="C10" s="95">
        <f>VLOOKUP(B10,Lifts_Alphabetical[],2,FALSE)</f>
        <v>0</v>
      </c>
      <c r="D10" s="95"/>
      <c r="E10" s="86" t="s">
        <v>79</v>
      </c>
      <c r="F10" s="95">
        <f>VLOOKUP(E10,Lifts_Alphabetical[],2,FALSE)</f>
        <v>0</v>
      </c>
      <c r="G10" s="95"/>
      <c r="H10" s="86" t="s">
        <v>79</v>
      </c>
      <c r="I10" s="95">
        <f>VLOOKUP(H10,Lifts_Alphabetical[],2,FALSE)</f>
        <v>0</v>
      </c>
      <c r="J10" s="95"/>
      <c r="K10" s="86" t="s">
        <v>79</v>
      </c>
      <c r="L10" s="53">
        <f>VLOOKUP(K10,Lifts_Alphabetical[],2,FALSE)</f>
        <v>0</v>
      </c>
      <c r="M10" s="95"/>
      <c r="N10" s="53"/>
      <c r="O10" s="53">
        <f t="shared" si="0"/>
        <v>0</v>
      </c>
      <c r="P10" s="76">
        <f t="shared" si="1"/>
        <v>0</v>
      </c>
      <c r="Q10" s="61"/>
      <c r="R10" s="61"/>
      <c r="S10" s="61"/>
      <c r="T10" s="71">
        <f t="shared" si="2"/>
        <v>0</v>
      </c>
      <c r="U10" s="28"/>
    </row>
    <row r="11" spans="1:22" ht="15" thickBot="1">
      <c r="A11" s="112"/>
      <c r="B11" s="59" t="s">
        <v>79</v>
      </c>
      <c r="C11" s="98">
        <f>VLOOKUP(B11,Lifts_Alphabetical[],2,FALSE)</f>
        <v>0</v>
      </c>
      <c r="D11" s="98"/>
      <c r="E11" s="99" t="s">
        <v>79</v>
      </c>
      <c r="F11" s="98">
        <f>VLOOKUP(E11,Lifts_Alphabetical[],2,FALSE)</f>
        <v>0</v>
      </c>
      <c r="G11" s="98"/>
      <c r="H11" s="99" t="s">
        <v>79</v>
      </c>
      <c r="I11" s="98">
        <f>VLOOKUP(H11,Lifts_Alphabetical[],2,FALSE)</f>
        <v>0</v>
      </c>
      <c r="J11" s="98"/>
      <c r="K11" s="99" t="s">
        <v>79</v>
      </c>
      <c r="L11" s="54">
        <f>VLOOKUP(K11,Lifts_Alphabetical[],2,FALSE)</f>
        <v>0</v>
      </c>
      <c r="M11" s="98"/>
      <c r="N11" s="54"/>
      <c r="O11" s="54">
        <f t="shared" si="0"/>
        <v>0</v>
      </c>
      <c r="P11" s="76">
        <f t="shared" si="1"/>
        <v>0</v>
      </c>
      <c r="Q11" s="62"/>
      <c r="R11" s="62"/>
      <c r="S11" s="62"/>
      <c r="T11" s="72">
        <f t="shared" si="2"/>
        <v>0</v>
      </c>
      <c r="U11" s="28"/>
    </row>
    <row r="12" spans="1:22" ht="15" thickBot="1">
      <c r="A12" s="113" t="s">
        <v>142</v>
      </c>
      <c r="B12" s="42" t="s">
        <v>73</v>
      </c>
      <c r="C12" s="43" t="s">
        <v>74</v>
      </c>
      <c r="D12" s="43" t="s">
        <v>137</v>
      </c>
      <c r="E12" s="43" t="s">
        <v>75</v>
      </c>
      <c r="F12" s="43" t="s">
        <v>74</v>
      </c>
      <c r="G12" s="43" t="s">
        <v>137</v>
      </c>
      <c r="H12" s="43" t="s">
        <v>76</v>
      </c>
      <c r="I12" s="43" t="s">
        <v>77</v>
      </c>
      <c r="J12" s="43" t="s">
        <v>137</v>
      </c>
      <c r="K12" s="43" t="s">
        <v>78</v>
      </c>
      <c r="L12" s="43" t="s">
        <v>74</v>
      </c>
      <c r="M12" s="43" t="s">
        <v>137</v>
      </c>
      <c r="N12" s="43" t="s">
        <v>139</v>
      </c>
      <c r="O12" s="43" t="s">
        <v>136</v>
      </c>
      <c r="P12" s="43" t="s">
        <v>138</v>
      </c>
      <c r="Q12" s="43" t="s">
        <v>86</v>
      </c>
      <c r="R12" s="43" t="s">
        <v>84</v>
      </c>
      <c r="S12" s="43" t="s">
        <v>85</v>
      </c>
      <c r="T12" s="49" t="s">
        <v>135</v>
      </c>
      <c r="U12" s="136" t="s">
        <v>82</v>
      </c>
      <c r="V12" s="137"/>
    </row>
    <row r="13" spans="1:22" ht="15" customHeight="1">
      <c r="A13" s="114"/>
      <c r="B13" s="58" t="s">
        <v>107</v>
      </c>
      <c r="C13" s="30">
        <f>VLOOKUP(B13,Lifts_Alphabetical[],2,FALSE)</f>
        <v>0.8</v>
      </c>
      <c r="D13" s="30"/>
      <c r="E13" s="56" t="s">
        <v>108</v>
      </c>
      <c r="F13" s="30">
        <f>VLOOKUP(E13,Lifts_Alphabetical[],2,FALSE)</f>
        <v>1</v>
      </c>
      <c r="G13" s="30"/>
      <c r="H13" s="56" t="s">
        <v>109</v>
      </c>
      <c r="I13" s="30">
        <f>VLOOKUP(H13,Lifts_Alphabetical[],2,FALSE)</f>
        <v>0.6</v>
      </c>
      <c r="J13" s="30"/>
      <c r="K13" s="56" t="s">
        <v>79</v>
      </c>
      <c r="L13" s="30">
        <f>VLOOKUP(K13,Lifts_Alphabetical[],2,FALSE)</f>
        <v>0</v>
      </c>
      <c r="M13" s="30"/>
      <c r="N13" s="30">
        <v>0.5</v>
      </c>
      <c r="O13" s="30">
        <f>MIN(10,(C13+F13+I13+L13))</f>
        <v>2.4</v>
      </c>
      <c r="P13" s="76">
        <f>MIN(10,(D13+G13+J13+M13+N13))</f>
        <v>0.5</v>
      </c>
      <c r="Q13" s="63">
        <v>5</v>
      </c>
      <c r="R13" s="63">
        <v>5</v>
      </c>
      <c r="S13" s="63">
        <v>5</v>
      </c>
      <c r="T13" s="55">
        <f>IF((SUM(Q13:S13)&gt;0),(O13-P13+AVERAGE(Q13:S13)),(O13-P13))</f>
        <v>6.9</v>
      </c>
      <c r="U13" s="122">
        <f>(MAX(T13:T22)+LARGE(T13:T22,2))/2</f>
        <v>7.35</v>
      </c>
      <c r="V13" s="123"/>
    </row>
    <row r="14" spans="1:22" ht="15" thickBot="1">
      <c r="A14" s="114"/>
      <c r="B14" s="58" t="s">
        <v>100</v>
      </c>
      <c r="C14" s="30">
        <f>VLOOKUP(B14,Lifts_Alphabetical[],2,FALSE)</f>
        <v>2.6</v>
      </c>
      <c r="D14" s="30">
        <v>0.3</v>
      </c>
      <c r="E14" s="56" t="s">
        <v>79</v>
      </c>
      <c r="F14" s="30">
        <f>VLOOKUP(E14,Lifts_Alphabetical[],2,FALSE)</f>
        <v>0</v>
      </c>
      <c r="G14" s="30"/>
      <c r="H14" s="56" t="s">
        <v>79</v>
      </c>
      <c r="I14" s="30">
        <f>VLOOKUP(H14,Lifts_Alphabetical[],2,FALSE)</f>
        <v>0</v>
      </c>
      <c r="J14" s="30"/>
      <c r="K14" s="56" t="s">
        <v>79</v>
      </c>
      <c r="L14" s="30">
        <f>VLOOKUP(K14,Lifts_Alphabetical[],2,FALSE)</f>
        <v>0</v>
      </c>
      <c r="M14" s="30"/>
      <c r="N14" s="30"/>
      <c r="O14" s="30">
        <f>MIN(10,(C14+F14+I14+L14))</f>
        <v>2.6</v>
      </c>
      <c r="P14" s="76">
        <f t="shared" ref="P14:P22" si="3">D14+G14+J14+M14+N14</f>
        <v>0.3</v>
      </c>
      <c r="Q14" s="64">
        <v>2</v>
      </c>
      <c r="R14" s="64">
        <v>2.2000000000000002</v>
      </c>
      <c r="S14" s="64">
        <v>3</v>
      </c>
      <c r="T14" s="55">
        <f t="shared" ref="T14:T22" si="4">IF((SUM(Q14:S14)&gt;0),(O14-P14+AVERAGE(Q14:S14)),(O14-P14))</f>
        <v>4.7</v>
      </c>
      <c r="U14" s="124"/>
      <c r="V14" s="125"/>
    </row>
    <row r="15" spans="1:22">
      <c r="A15" s="114"/>
      <c r="B15" s="58" t="s">
        <v>112</v>
      </c>
      <c r="C15" s="30">
        <f>VLOOKUP(B15,Lifts_Alphabetical[],2,FALSE)</f>
        <v>1</v>
      </c>
      <c r="D15" s="30"/>
      <c r="E15" s="56" t="s">
        <v>79</v>
      </c>
      <c r="F15" s="30">
        <f>VLOOKUP(E15,Lifts_Alphabetical[],2,FALSE)</f>
        <v>0</v>
      </c>
      <c r="G15" s="30"/>
      <c r="H15" s="56" t="s">
        <v>79</v>
      </c>
      <c r="I15" s="30">
        <f>VLOOKUP(H15,Lifts_Alphabetical[],2,FALSE)</f>
        <v>0</v>
      </c>
      <c r="J15" s="30"/>
      <c r="K15" s="56" t="s">
        <v>79</v>
      </c>
      <c r="L15" s="30">
        <f>VLOOKUP(K15,Lifts_Alphabetical[],2,FALSE)</f>
        <v>0</v>
      </c>
      <c r="M15" s="30"/>
      <c r="N15" s="30"/>
      <c r="O15" s="30">
        <f>MIN(10,(C15+F15+I15+L15))</f>
        <v>1</v>
      </c>
      <c r="P15" s="76">
        <f t="shared" si="3"/>
        <v>0</v>
      </c>
      <c r="Q15" s="64">
        <v>4</v>
      </c>
      <c r="R15" s="64">
        <v>3.7</v>
      </c>
      <c r="S15" s="64">
        <v>3.7</v>
      </c>
      <c r="T15" s="70">
        <f t="shared" si="4"/>
        <v>4.8000000000000007</v>
      </c>
      <c r="U15" s="28"/>
    </row>
    <row r="16" spans="1:22">
      <c r="A16" s="114"/>
      <c r="B16" s="58" t="s">
        <v>114</v>
      </c>
      <c r="C16" s="30">
        <f>VLOOKUP(B16,Lifts_Alphabetical[],2,FALSE)</f>
        <v>0.5</v>
      </c>
      <c r="D16" s="30"/>
      <c r="E16" s="56" t="s">
        <v>110</v>
      </c>
      <c r="F16" s="30">
        <f>VLOOKUP(E16,Lifts_Alphabetical[],2,FALSE)</f>
        <v>0.9</v>
      </c>
      <c r="G16" s="30"/>
      <c r="H16" s="56" t="s">
        <v>111</v>
      </c>
      <c r="I16" s="30">
        <f>VLOOKUP(H16,Lifts_Alphabetical[],2,FALSE)</f>
        <v>0.5</v>
      </c>
      <c r="J16" s="30"/>
      <c r="K16" s="56" t="s">
        <v>79</v>
      </c>
      <c r="L16" s="30">
        <f>VLOOKUP(K16,Lifts_Alphabetical[],2,FALSE)</f>
        <v>0</v>
      </c>
      <c r="M16" s="30"/>
      <c r="N16" s="30"/>
      <c r="O16" s="30">
        <f>MIN(10,(C16+F16+I16+L16))</f>
        <v>1.9</v>
      </c>
      <c r="P16" s="76">
        <f t="shared" si="3"/>
        <v>0</v>
      </c>
      <c r="Q16" s="64">
        <v>6.5</v>
      </c>
      <c r="R16" s="64">
        <v>5.7</v>
      </c>
      <c r="S16" s="64">
        <v>5.5</v>
      </c>
      <c r="T16" s="71">
        <f t="shared" si="4"/>
        <v>7.7999999999999989</v>
      </c>
      <c r="U16" s="28"/>
    </row>
    <row r="17" spans="1:22">
      <c r="A17" s="114"/>
      <c r="B17" s="66" t="s">
        <v>79</v>
      </c>
      <c r="C17" s="37">
        <f>VLOOKUP(B17,Lifts_Alphabetical[],2,FALSE)</f>
        <v>0</v>
      </c>
      <c r="D17" s="37"/>
      <c r="E17" s="68" t="s">
        <v>79</v>
      </c>
      <c r="F17" s="37">
        <f>VLOOKUP(E17,Lifts_Alphabetical[],2,FALSE)</f>
        <v>0</v>
      </c>
      <c r="G17" s="37"/>
      <c r="H17" s="68" t="s">
        <v>79</v>
      </c>
      <c r="I17" s="37">
        <f>VLOOKUP(H17,Lifts_Alphabetical[],2,FALSE)</f>
        <v>0</v>
      </c>
      <c r="J17" s="37"/>
      <c r="K17" s="68" t="s">
        <v>79</v>
      </c>
      <c r="L17" s="37">
        <f>VLOOKUP(K17,Lifts_Alphabetical[],2,FALSE)</f>
        <v>0</v>
      </c>
      <c r="M17" s="37"/>
      <c r="N17" s="37"/>
      <c r="O17" s="37">
        <f t="shared" ref="O17:O22" si="5">MIN(10,(C17+F17+I17+L17))</f>
        <v>0</v>
      </c>
      <c r="P17" s="76">
        <f t="shared" si="3"/>
        <v>0</v>
      </c>
      <c r="Q17" s="64"/>
      <c r="R17" s="64"/>
      <c r="S17" s="64"/>
      <c r="T17" s="71">
        <f t="shared" si="4"/>
        <v>0</v>
      </c>
    </row>
    <row r="18" spans="1:22">
      <c r="A18" s="114"/>
      <c r="B18" s="66" t="s">
        <v>79</v>
      </c>
      <c r="C18" s="37">
        <f>VLOOKUP(B18,Lifts_Alphabetical[],2,FALSE)</f>
        <v>0</v>
      </c>
      <c r="D18" s="37"/>
      <c r="E18" s="68" t="s">
        <v>79</v>
      </c>
      <c r="F18" s="37">
        <f>VLOOKUP(E18,Lifts_Alphabetical[],2,FALSE)</f>
        <v>0</v>
      </c>
      <c r="G18" s="37"/>
      <c r="H18" s="68" t="s">
        <v>79</v>
      </c>
      <c r="I18" s="37">
        <f>VLOOKUP(H18,Lifts_Alphabetical[],2,FALSE)</f>
        <v>0</v>
      </c>
      <c r="J18" s="37"/>
      <c r="K18" s="68" t="s">
        <v>79</v>
      </c>
      <c r="L18" s="37">
        <f>VLOOKUP(K18,Lifts_Alphabetical[],2,FALSE)</f>
        <v>0</v>
      </c>
      <c r="M18" s="37"/>
      <c r="N18" s="37"/>
      <c r="O18" s="37">
        <f t="shared" si="5"/>
        <v>0</v>
      </c>
      <c r="P18" s="76">
        <f t="shared" si="3"/>
        <v>0</v>
      </c>
      <c r="Q18" s="64"/>
      <c r="R18" s="64"/>
      <c r="S18" s="64"/>
      <c r="T18" s="71">
        <f t="shared" si="4"/>
        <v>0</v>
      </c>
      <c r="V18" t="s">
        <v>51</v>
      </c>
    </row>
    <row r="19" spans="1:22">
      <c r="A19" s="114"/>
      <c r="B19" s="66" t="s">
        <v>79</v>
      </c>
      <c r="C19" s="37">
        <f>VLOOKUP(B19,Lifts_Alphabetical[],2,FALSE)</f>
        <v>0</v>
      </c>
      <c r="D19" s="37"/>
      <c r="E19" s="68" t="s">
        <v>79</v>
      </c>
      <c r="F19" s="37">
        <f>VLOOKUP(E19,Lifts_Alphabetical[],2,FALSE)</f>
        <v>0</v>
      </c>
      <c r="G19" s="37"/>
      <c r="H19" s="68" t="s">
        <v>79</v>
      </c>
      <c r="I19" s="37">
        <f>VLOOKUP(H19,Lifts_Alphabetical[],2,FALSE)</f>
        <v>0</v>
      </c>
      <c r="J19" s="37"/>
      <c r="K19" s="68" t="s">
        <v>79</v>
      </c>
      <c r="L19" s="37">
        <f>VLOOKUP(K19,Lifts_Alphabetical[],2,FALSE)</f>
        <v>0</v>
      </c>
      <c r="M19" s="37"/>
      <c r="N19" s="37"/>
      <c r="O19" s="37">
        <f t="shared" si="5"/>
        <v>0</v>
      </c>
      <c r="P19" s="76">
        <f t="shared" si="3"/>
        <v>0</v>
      </c>
      <c r="Q19" s="64"/>
      <c r="R19" s="64"/>
      <c r="S19" s="64"/>
      <c r="T19" s="71">
        <f t="shared" si="4"/>
        <v>0</v>
      </c>
    </row>
    <row r="20" spans="1:22">
      <c r="A20" s="114"/>
      <c r="B20" s="66" t="s">
        <v>79</v>
      </c>
      <c r="C20" s="37">
        <f>VLOOKUP(B20,Lifts_Alphabetical[],2,FALSE)</f>
        <v>0</v>
      </c>
      <c r="D20" s="37"/>
      <c r="E20" s="68" t="s">
        <v>79</v>
      </c>
      <c r="F20" s="37">
        <f>VLOOKUP(E20,Lifts_Alphabetical[],2,FALSE)</f>
        <v>0</v>
      </c>
      <c r="G20" s="37"/>
      <c r="H20" s="68" t="s">
        <v>79</v>
      </c>
      <c r="I20" s="37">
        <f>VLOOKUP(H20,Lifts_Alphabetical[],2,FALSE)</f>
        <v>0</v>
      </c>
      <c r="J20" s="37"/>
      <c r="K20" s="68" t="s">
        <v>79</v>
      </c>
      <c r="L20" s="37">
        <f>VLOOKUP(K20,Lifts_Alphabetical[],2,FALSE)</f>
        <v>0</v>
      </c>
      <c r="M20" s="37"/>
      <c r="N20" s="37"/>
      <c r="O20" s="37">
        <f t="shared" si="5"/>
        <v>0</v>
      </c>
      <c r="P20" s="76">
        <f t="shared" si="3"/>
        <v>0</v>
      </c>
      <c r="Q20" s="64"/>
      <c r="R20" s="64"/>
      <c r="S20" s="64"/>
      <c r="T20" s="71">
        <f t="shared" si="4"/>
        <v>0</v>
      </c>
    </row>
    <row r="21" spans="1:22">
      <c r="A21" s="114"/>
      <c r="B21" s="66" t="s">
        <v>79</v>
      </c>
      <c r="C21" s="37">
        <f>VLOOKUP(B21,Lifts_Alphabetical[],2,FALSE)</f>
        <v>0</v>
      </c>
      <c r="D21" s="37"/>
      <c r="E21" s="68" t="s">
        <v>79</v>
      </c>
      <c r="F21" s="37">
        <f>VLOOKUP(E21,Lifts_Alphabetical[],2,FALSE)</f>
        <v>0</v>
      </c>
      <c r="G21" s="37"/>
      <c r="H21" s="68" t="s">
        <v>79</v>
      </c>
      <c r="I21" s="37">
        <f>VLOOKUP(H21,Lifts_Alphabetical[],2,FALSE)</f>
        <v>0</v>
      </c>
      <c r="J21" s="37"/>
      <c r="K21" s="68" t="s">
        <v>79</v>
      </c>
      <c r="L21" s="37">
        <f>VLOOKUP(K21,Lifts_Alphabetical[],2,FALSE)</f>
        <v>0</v>
      </c>
      <c r="M21" s="37"/>
      <c r="N21" s="37"/>
      <c r="O21" s="37">
        <f t="shared" si="5"/>
        <v>0</v>
      </c>
      <c r="P21" s="76">
        <f t="shared" si="3"/>
        <v>0</v>
      </c>
      <c r="Q21" s="64"/>
      <c r="R21" s="64"/>
      <c r="S21" s="64"/>
      <c r="T21" s="71">
        <f t="shared" si="4"/>
        <v>0</v>
      </c>
    </row>
    <row r="22" spans="1:22" ht="15" thickBot="1">
      <c r="A22" s="115"/>
      <c r="B22" s="67" t="s">
        <v>79</v>
      </c>
      <c r="C22" s="44">
        <f>VLOOKUP(B22,Lifts_Alphabetical[],2,FALSE)</f>
        <v>0</v>
      </c>
      <c r="D22" s="44"/>
      <c r="E22" s="69" t="s">
        <v>79</v>
      </c>
      <c r="F22" s="44">
        <f>VLOOKUP(E22,Lifts_Alphabetical[],2,FALSE)</f>
        <v>0</v>
      </c>
      <c r="G22" s="44"/>
      <c r="H22" s="69" t="s">
        <v>79</v>
      </c>
      <c r="I22" s="44">
        <f>VLOOKUP(H22,Lifts_Alphabetical[],2,FALSE)</f>
        <v>0</v>
      </c>
      <c r="J22" s="44"/>
      <c r="K22" s="69" t="s">
        <v>79</v>
      </c>
      <c r="L22" s="44">
        <f>VLOOKUP(K22,Lifts_Alphabetical[],2,FALSE)</f>
        <v>0</v>
      </c>
      <c r="M22" s="44"/>
      <c r="N22" s="44"/>
      <c r="O22" s="44">
        <f t="shared" si="5"/>
        <v>0</v>
      </c>
      <c r="P22" s="76">
        <f t="shared" si="3"/>
        <v>0</v>
      </c>
      <c r="Q22" s="65"/>
      <c r="R22" s="65"/>
      <c r="S22" s="65"/>
      <c r="T22" s="72">
        <f t="shared" si="4"/>
        <v>0</v>
      </c>
    </row>
    <row r="23" spans="1:22" ht="15" thickBot="1">
      <c r="A23" s="116" t="s">
        <v>145</v>
      </c>
      <c r="B23" s="45" t="s">
        <v>73</v>
      </c>
      <c r="C23" s="46" t="s">
        <v>74</v>
      </c>
      <c r="D23" s="46" t="s">
        <v>137</v>
      </c>
      <c r="E23" s="46" t="s">
        <v>75</v>
      </c>
      <c r="F23" s="46" t="s">
        <v>74</v>
      </c>
      <c r="G23" s="46" t="s">
        <v>137</v>
      </c>
      <c r="H23" s="46" t="s">
        <v>76</v>
      </c>
      <c r="I23" s="46" t="s">
        <v>77</v>
      </c>
      <c r="J23" s="46" t="s">
        <v>137</v>
      </c>
      <c r="K23" s="46" t="s">
        <v>78</v>
      </c>
      <c r="L23" s="46" t="s">
        <v>74</v>
      </c>
      <c r="M23" s="46" t="s">
        <v>137</v>
      </c>
      <c r="N23" s="46" t="s">
        <v>139</v>
      </c>
      <c r="O23" s="46" t="s">
        <v>136</v>
      </c>
      <c r="P23" s="46" t="s">
        <v>138</v>
      </c>
      <c r="Q23" s="46" t="s">
        <v>86</v>
      </c>
      <c r="R23" s="46" t="s">
        <v>84</v>
      </c>
      <c r="S23" s="46" t="s">
        <v>85</v>
      </c>
      <c r="T23" s="50" t="s">
        <v>135</v>
      </c>
      <c r="U23" s="126" t="s">
        <v>82</v>
      </c>
      <c r="V23" s="127"/>
    </row>
    <row r="24" spans="1:22">
      <c r="A24" s="117"/>
      <c r="B24" s="58" t="s">
        <v>112</v>
      </c>
      <c r="C24" s="30">
        <f>VLOOKUP(B24,Lifts_Alphabetical[],2,FALSE)</f>
        <v>1</v>
      </c>
      <c r="D24" s="30"/>
      <c r="E24" s="56" t="s">
        <v>114</v>
      </c>
      <c r="F24" s="30">
        <f>VLOOKUP(E24,Lifts_Alphabetical[],2,FALSE)</f>
        <v>0.5</v>
      </c>
      <c r="G24" s="30"/>
      <c r="H24" s="56" t="s">
        <v>79</v>
      </c>
      <c r="I24" s="30">
        <f>VLOOKUP(H24,Lifts_Alphabetical[],2,FALSE)</f>
        <v>0</v>
      </c>
      <c r="J24" s="30"/>
      <c r="K24" s="56" t="s">
        <v>79</v>
      </c>
      <c r="L24" s="30">
        <f>VLOOKUP(K24,Lifts_Alphabetical[],2,FALSE)</f>
        <v>0</v>
      </c>
      <c r="M24" s="30"/>
      <c r="N24" s="30"/>
      <c r="O24" s="30">
        <f>MIN(10,(C24+F24+I24+L24))</f>
        <v>1.5</v>
      </c>
      <c r="P24" s="76">
        <f>MIN(10,(D24+G24+J24+M24+N24))</f>
        <v>0</v>
      </c>
      <c r="Q24" s="60">
        <v>4</v>
      </c>
      <c r="R24" s="60">
        <v>4</v>
      </c>
      <c r="S24" s="60">
        <v>4</v>
      </c>
      <c r="T24" s="55">
        <f>IF((SUM(Q24:S24)&gt;0),(O24-P24+AVERAGE(Q24:S24)),(O24-P24))</f>
        <v>5.5</v>
      </c>
      <c r="U24" s="122">
        <f>(MAX(T24:T33)+LARGE(T24:T33,2))/2</f>
        <v>6.95</v>
      </c>
      <c r="V24" s="123"/>
    </row>
    <row r="25" spans="1:22" ht="15" thickBot="1">
      <c r="A25" s="117"/>
      <c r="B25" s="58" t="s">
        <v>126</v>
      </c>
      <c r="C25" s="30">
        <f>VLOOKUP(B25,Lifts_Alphabetical[],2,FALSE)</f>
        <v>0.6</v>
      </c>
      <c r="D25" s="30">
        <v>0.6</v>
      </c>
      <c r="E25" s="56" t="s">
        <v>79</v>
      </c>
      <c r="F25" s="30">
        <f>VLOOKUP(E25,Lifts_Alphabetical[],2,FALSE)</f>
        <v>0</v>
      </c>
      <c r="G25" s="30"/>
      <c r="H25" s="56" t="s">
        <v>79</v>
      </c>
      <c r="I25" s="30">
        <f>VLOOKUP(H25,Lifts_Alphabetical[],2,FALSE)</f>
        <v>0</v>
      </c>
      <c r="J25" s="30"/>
      <c r="K25" s="56" t="s">
        <v>79</v>
      </c>
      <c r="L25" s="30">
        <f>VLOOKUP(K25,Lifts_Alphabetical[],2,FALSE)</f>
        <v>0</v>
      </c>
      <c r="M25" s="30"/>
      <c r="N25" s="30"/>
      <c r="O25" s="30">
        <f>MIN(10,(C25+F25+I25+L25))</f>
        <v>0.6</v>
      </c>
      <c r="P25" s="76">
        <f t="shared" ref="P25:P33" si="6">D25+G25+J25+M25+N25</f>
        <v>0.6</v>
      </c>
      <c r="Q25" s="61">
        <v>3</v>
      </c>
      <c r="R25" s="61">
        <v>2.7</v>
      </c>
      <c r="S25" s="61">
        <v>3.3</v>
      </c>
      <c r="T25" s="55">
        <f t="shared" ref="T25:T33" si="7">IF((SUM(Q25:S25)&gt;0),(O25-P25+AVERAGE(Q25:S25)),(O25-P25))</f>
        <v>3</v>
      </c>
      <c r="U25" s="124"/>
      <c r="V25" s="125"/>
    </row>
    <row r="26" spans="1:22">
      <c r="A26" s="117"/>
      <c r="B26" s="58" t="s">
        <v>107</v>
      </c>
      <c r="C26" s="30">
        <f>VLOOKUP(B26,Lifts_Alphabetical[],2,FALSE)</f>
        <v>0.8</v>
      </c>
      <c r="D26" s="30"/>
      <c r="E26" s="56" t="s">
        <v>106</v>
      </c>
      <c r="F26" s="30">
        <f>VLOOKUP(E26,Lifts_Alphabetical[],2,FALSE)</f>
        <v>1</v>
      </c>
      <c r="G26" s="30">
        <v>0.1</v>
      </c>
      <c r="H26" s="56" t="s">
        <v>129</v>
      </c>
      <c r="I26" s="30">
        <f>VLOOKUP(H26,Lifts_Alphabetical[],2,FALSE)</f>
        <v>0.5</v>
      </c>
      <c r="J26" s="30"/>
      <c r="K26" s="56" t="s">
        <v>125</v>
      </c>
      <c r="L26" s="30">
        <f>VLOOKUP(K26,Lifts_Alphabetical[],2,FALSE)</f>
        <v>0.8</v>
      </c>
      <c r="M26" s="30"/>
      <c r="N26" s="30">
        <v>0.5</v>
      </c>
      <c r="O26" s="30">
        <f>MIN(10,(C26+F26+I26+L26))</f>
        <v>3.0999999999999996</v>
      </c>
      <c r="P26" s="76">
        <f t="shared" si="6"/>
        <v>0.6</v>
      </c>
      <c r="Q26" s="61">
        <v>5.5</v>
      </c>
      <c r="R26" s="61">
        <v>5.5</v>
      </c>
      <c r="S26" s="61">
        <v>5.3</v>
      </c>
      <c r="T26" s="70">
        <f t="shared" si="7"/>
        <v>7.9333333333333336</v>
      </c>
    </row>
    <row r="27" spans="1:22">
      <c r="A27" s="117"/>
      <c r="B27" s="58" t="s">
        <v>113</v>
      </c>
      <c r="C27" s="30">
        <f>VLOOKUP(B27,Lifts_Alphabetical[],2,FALSE)</f>
        <v>0.6</v>
      </c>
      <c r="D27" s="30"/>
      <c r="E27" s="56" t="s">
        <v>124</v>
      </c>
      <c r="F27" s="30">
        <f>VLOOKUP(E27,Lifts_Alphabetical[],2,FALSE)</f>
        <v>0.7</v>
      </c>
      <c r="G27" s="30">
        <v>0.1</v>
      </c>
      <c r="H27" s="56" t="s">
        <v>79</v>
      </c>
      <c r="I27" s="30">
        <f>VLOOKUP(H27,Lifts_Alphabetical[],2,FALSE)</f>
        <v>0</v>
      </c>
      <c r="J27" s="30"/>
      <c r="K27" s="56" t="s">
        <v>79</v>
      </c>
      <c r="L27" s="30">
        <f>VLOOKUP(K27,Lifts_Alphabetical[],2,FALSE)</f>
        <v>0</v>
      </c>
      <c r="M27" s="30"/>
      <c r="N27" s="30"/>
      <c r="O27" s="30">
        <f>MIN(10,(C27+F27+I27+L27))</f>
        <v>1.2999999999999998</v>
      </c>
      <c r="P27" s="76">
        <f t="shared" si="6"/>
        <v>0.1</v>
      </c>
      <c r="Q27" s="61">
        <v>6.5</v>
      </c>
      <c r="R27" s="61">
        <v>4.8</v>
      </c>
      <c r="S27" s="61">
        <v>3</v>
      </c>
      <c r="T27" s="71">
        <f t="shared" si="7"/>
        <v>5.9666666666666668</v>
      </c>
    </row>
    <row r="28" spans="1:22">
      <c r="A28" s="117"/>
      <c r="B28" s="56" t="s">
        <v>126</v>
      </c>
      <c r="C28" s="30">
        <f>VLOOKUP(B28,Lifts_Alphabetical[],2,FALSE)</f>
        <v>0.6</v>
      </c>
      <c r="D28" s="30"/>
      <c r="E28" s="56" t="s">
        <v>114</v>
      </c>
      <c r="F28" s="30">
        <f>VLOOKUP(E28,Lifts_Alphabetical[],2,FALSE)</f>
        <v>0.5</v>
      </c>
      <c r="G28" s="30">
        <v>0.5</v>
      </c>
      <c r="H28" s="56" t="s">
        <v>79</v>
      </c>
      <c r="I28" s="30">
        <f>VLOOKUP(H28,Lifts_Alphabetical[],2,FALSE)</f>
        <v>0</v>
      </c>
      <c r="J28" s="30"/>
      <c r="K28" s="56" t="s">
        <v>79</v>
      </c>
      <c r="L28" s="30">
        <f>VLOOKUP(K28,Lifts_Alphabetical[],2,FALSE)</f>
        <v>0</v>
      </c>
      <c r="M28" s="30"/>
      <c r="N28" s="30"/>
      <c r="O28" s="30">
        <v>0.6</v>
      </c>
      <c r="P28" s="76">
        <f t="shared" si="6"/>
        <v>0.5</v>
      </c>
      <c r="Q28" s="61">
        <v>4</v>
      </c>
      <c r="R28" s="61">
        <v>4</v>
      </c>
      <c r="S28" s="61">
        <v>4</v>
      </c>
      <c r="T28" s="71">
        <f t="shared" si="7"/>
        <v>4.0999999999999996</v>
      </c>
    </row>
    <row r="29" spans="1:22">
      <c r="A29" s="117"/>
      <c r="B29" s="56" t="s">
        <v>79</v>
      </c>
      <c r="C29" s="30">
        <f>VLOOKUP(B29,Lifts_Alphabetical[],2,FALSE)</f>
        <v>0</v>
      </c>
      <c r="D29" s="30"/>
      <c r="E29" s="56" t="s">
        <v>79</v>
      </c>
      <c r="F29" s="30">
        <f>VLOOKUP(E29,Lifts_Alphabetical[],2,FALSE)</f>
        <v>0</v>
      </c>
      <c r="G29" s="30"/>
      <c r="H29" s="56" t="s">
        <v>79</v>
      </c>
      <c r="I29" s="30">
        <f>VLOOKUP(H29,Lifts_Alphabetical[],2,FALSE)</f>
        <v>0</v>
      </c>
      <c r="J29" s="30"/>
      <c r="K29" s="56" t="s">
        <v>79</v>
      </c>
      <c r="L29" s="30">
        <f>VLOOKUP(K29,Lifts_Alphabetical[],2,FALSE)</f>
        <v>0</v>
      </c>
      <c r="M29" s="30"/>
      <c r="N29" s="30"/>
      <c r="O29" s="30">
        <f t="shared" ref="O29:O33" si="8">MIN(10,(C29+F29+I29+L29))</f>
        <v>0</v>
      </c>
      <c r="P29" s="76">
        <f t="shared" si="6"/>
        <v>0</v>
      </c>
      <c r="Q29" s="61"/>
      <c r="R29" s="61"/>
      <c r="S29" s="61"/>
      <c r="T29" s="71">
        <f t="shared" si="7"/>
        <v>0</v>
      </c>
    </row>
    <row r="30" spans="1:22">
      <c r="A30" s="117"/>
      <c r="B30" s="56" t="s">
        <v>79</v>
      </c>
      <c r="C30" s="30">
        <f>VLOOKUP(B30,Lifts_Alphabetical[],2,FALSE)</f>
        <v>0</v>
      </c>
      <c r="D30" s="30"/>
      <c r="E30" s="56" t="s">
        <v>79</v>
      </c>
      <c r="F30" s="30">
        <f>VLOOKUP(E30,Lifts_Alphabetical[],2,FALSE)</f>
        <v>0</v>
      </c>
      <c r="G30" s="30"/>
      <c r="H30" s="56" t="s">
        <v>79</v>
      </c>
      <c r="I30" s="30">
        <f>VLOOKUP(H30,Lifts_Alphabetical[],2,FALSE)</f>
        <v>0</v>
      </c>
      <c r="J30" s="30"/>
      <c r="K30" s="56" t="s">
        <v>79</v>
      </c>
      <c r="L30" s="30">
        <f>VLOOKUP(K30,Lifts_Alphabetical[],2,FALSE)</f>
        <v>0</v>
      </c>
      <c r="M30" s="30"/>
      <c r="N30" s="30"/>
      <c r="O30" s="30">
        <f t="shared" si="8"/>
        <v>0</v>
      </c>
      <c r="P30" s="76">
        <f t="shared" si="6"/>
        <v>0</v>
      </c>
      <c r="Q30" s="61"/>
      <c r="R30" s="61"/>
      <c r="S30" s="61"/>
      <c r="T30" s="71">
        <f t="shared" si="7"/>
        <v>0</v>
      </c>
    </row>
    <row r="31" spans="1:22">
      <c r="A31" s="117"/>
      <c r="B31" s="56" t="s">
        <v>79</v>
      </c>
      <c r="C31" s="30">
        <f>VLOOKUP(B31,Lifts_Alphabetical[],2,FALSE)</f>
        <v>0</v>
      </c>
      <c r="D31" s="30"/>
      <c r="E31" s="56" t="s">
        <v>79</v>
      </c>
      <c r="F31" s="30">
        <f>VLOOKUP(E31,Lifts_Alphabetical[],2,FALSE)</f>
        <v>0</v>
      </c>
      <c r="G31" s="30"/>
      <c r="H31" s="56" t="s">
        <v>79</v>
      </c>
      <c r="I31" s="30">
        <f>VLOOKUP(H31,Lifts_Alphabetical[],2,FALSE)</f>
        <v>0</v>
      </c>
      <c r="J31" s="30"/>
      <c r="K31" s="56" t="s">
        <v>79</v>
      </c>
      <c r="L31" s="30">
        <f>VLOOKUP(K31,Lifts_Alphabetical[],2,FALSE)</f>
        <v>0</v>
      </c>
      <c r="M31" s="30"/>
      <c r="N31" s="30"/>
      <c r="O31" s="30">
        <f t="shared" si="8"/>
        <v>0</v>
      </c>
      <c r="P31" s="76">
        <f t="shared" si="6"/>
        <v>0</v>
      </c>
      <c r="Q31" s="61"/>
      <c r="R31" s="61"/>
      <c r="S31" s="61"/>
      <c r="T31" s="71">
        <f t="shared" si="7"/>
        <v>0</v>
      </c>
    </row>
    <row r="32" spans="1:22">
      <c r="A32" s="117"/>
      <c r="B32" s="56" t="s">
        <v>79</v>
      </c>
      <c r="C32" s="30">
        <f>VLOOKUP(B32,Lifts_Alphabetical[],2,FALSE)</f>
        <v>0</v>
      </c>
      <c r="D32" s="30"/>
      <c r="E32" s="56" t="s">
        <v>79</v>
      </c>
      <c r="F32" s="30">
        <f>VLOOKUP(E32,Lifts_Alphabetical[],2,FALSE)</f>
        <v>0</v>
      </c>
      <c r="G32" s="30"/>
      <c r="H32" s="56" t="s">
        <v>79</v>
      </c>
      <c r="I32" s="30">
        <f>VLOOKUP(H32,Lifts_Alphabetical[],2,FALSE)</f>
        <v>0</v>
      </c>
      <c r="J32" s="30"/>
      <c r="K32" s="56" t="s">
        <v>79</v>
      </c>
      <c r="L32" s="30">
        <f>VLOOKUP(K32,Lifts_Alphabetical[],2,FALSE)</f>
        <v>0</v>
      </c>
      <c r="M32" s="30"/>
      <c r="N32" s="30"/>
      <c r="O32" s="30">
        <f t="shared" si="8"/>
        <v>0</v>
      </c>
      <c r="P32" s="76">
        <f t="shared" si="6"/>
        <v>0</v>
      </c>
      <c r="Q32" s="61"/>
      <c r="R32" s="61"/>
      <c r="S32" s="61"/>
      <c r="T32" s="71">
        <f t="shared" si="7"/>
        <v>0</v>
      </c>
    </row>
    <row r="33" spans="1:22" ht="15" thickBot="1">
      <c r="A33" s="118"/>
      <c r="B33" s="57" t="s">
        <v>79</v>
      </c>
      <c r="C33" s="41">
        <f>VLOOKUP(B33,Lifts_Alphabetical[],2,FALSE)</f>
        <v>0</v>
      </c>
      <c r="D33" s="41"/>
      <c r="E33" s="57" t="s">
        <v>79</v>
      </c>
      <c r="F33" s="41">
        <f>VLOOKUP(E33,Lifts_Alphabetical[],2,FALSE)</f>
        <v>0</v>
      </c>
      <c r="G33" s="41"/>
      <c r="H33" s="57" t="s">
        <v>79</v>
      </c>
      <c r="I33" s="41">
        <f>VLOOKUP(H33,Lifts_Alphabetical[],2,FALSE)</f>
        <v>0</v>
      </c>
      <c r="J33" s="41"/>
      <c r="K33" s="57" t="s">
        <v>79</v>
      </c>
      <c r="L33" s="41">
        <f>VLOOKUP(K33,Lifts_Alphabetical[],2,FALSE)</f>
        <v>0</v>
      </c>
      <c r="M33" s="41"/>
      <c r="N33" s="41"/>
      <c r="O33" s="41">
        <f t="shared" si="8"/>
        <v>0</v>
      </c>
      <c r="P33" s="76">
        <f t="shared" si="6"/>
        <v>0</v>
      </c>
      <c r="Q33" s="62"/>
      <c r="R33" s="62"/>
      <c r="S33" s="62"/>
      <c r="T33" s="72">
        <f t="shared" si="7"/>
        <v>0</v>
      </c>
    </row>
    <row r="34" spans="1:22" ht="15" thickBot="1">
      <c r="A34" s="119" t="s">
        <v>151</v>
      </c>
      <c r="B34" s="47" t="s">
        <v>73</v>
      </c>
      <c r="C34" s="48" t="s">
        <v>74</v>
      </c>
      <c r="D34" s="48" t="s">
        <v>137</v>
      </c>
      <c r="E34" s="48" t="s">
        <v>75</v>
      </c>
      <c r="F34" s="48" t="s">
        <v>74</v>
      </c>
      <c r="G34" s="48" t="s">
        <v>137</v>
      </c>
      <c r="H34" s="48" t="s">
        <v>76</v>
      </c>
      <c r="I34" s="48" t="s">
        <v>77</v>
      </c>
      <c r="J34" s="48" t="s">
        <v>137</v>
      </c>
      <c r="K34" s="48" t="s">
        <v>78</v>
      </c>
      <c r="L34" s="48" t="s">
        <v>74</v>
      </c>
      <c r="M34" s="48" t="s">
        <v>137</v>
      </c>
      <c r="N34" s="48" t="s">
        <v>139</v>
      </c>
      <c r="O34" s="48" t="s">
        <v>136</v>
      </c>
      <c r="P34" s="48" t="s">
        <v>138</v>
      </c>
      <c r="Q34" s="48" t="s">
        <v>86</v>
      </c>
      <c r="R34" s="48" t="s">
        <v>84</v>
      </c>
      <c r="S34" s="48" t="s">
        <v>85</v>
      </c>
      <c r="T34" s="51" t="s">
        <v>135</v>
      </c>
      <c r="U34" s="128" t="s">
        <v>82</v>
      </c>
      <c r="V34" s="129"/>
    </row>
    <row r="35" spans="1:22">
      <c r="A35" s="120"/>
      <c r="B35" s="56" t="s">
        <v>107</v>
      </c>
      <c r="C35" s="30">
        <f>VLOOKUP(B35,Lifts_Alphabetical[],2,FALSE)</f>
        <v>0.8</v>
      </c>
      <c r="D35" s="30"/>
      <c r="E35" s="56" t="s">
        <v>116</v>
      </c>
      <c r="F35" s="30">
        <f>VLOOKUP(E35,Lifts_Alphabetical[],2,FALSE)</f>
        <v>1.3</v>
      </c>
      <c r="G35" s="30"/>
      <c r="H35" s="56" t="s">
        <v>79</v>
      </c>
      <c r="I35" s="30">
        <f>VLOOKUP(H35,Lifts_Alphabetical[],2,FALSE)</f>
        <v>0</v>
      </c>
      <c r="J35" s="30"/>
      <c r="K35" s="56" t="s">
        <v>79</v>
      </c>
      <c r="L35" s="36">
        <f>VLOOKUP(K35,Lifts_Alphabetical[],2,FALSE)</f>
        <v>0</v>
      </c>
      <c r="M35" s="30"/>
      <c r="N35" s="36">
        <v>0.5</v>
      </c>
      <c r="O35" s="36">
        <f t="shared" ref="O35:O36" si="9">MIN(10,(C35+F35+I35+L35))</f>
        <v>2.1</v>
      </c>
      <c r="P35" s="76">
        <f>MIN(10,(D35+G35+J35+M35+N35))</f>
        <v>0.5</v>
      </c>
      <c r="Q35" s="60">
        <v>6</v>
      </c>
      <c r="R35" s="60">
        <v>6.5</v>
      </c>
      <c r="S35" s="60">
        <v>6</v>
      </c>
      <c r="T35" s="55">
        <f>IF((SUM(Q35:S35)&gt;0),(O35-P35+AVERAGE(Q35:S35)),(O35-P35))</f>
        <v>7.7666666666666675</v>
      </c>
      <c r="U35" s="122">
        <f>(MAX(T35:T44)+LARGE(T35:T44,2))/2</f>
        <v>6.1833333333333336</v>
      </c>
      <c r="V35" s="123"/>
    </row>
    <row r="36" spans="1:22" ht="15" thickBot="1">
      <c r="A36" s="120"/>
      <c r="B36" s="56" t="s">
        <v>79</v>
      </c>
      <c r="C36" s="30">
        <f>VLOOKUP(B36,Lifts_Alphabetical[],2,FALSE)</f>
        <v>0</v>
      </c>
      <c r="D36" s="30"/>
      <c r="E36" s="56" t="s">
        <v>79</v>
      </c>
      <c r="F36" s="30">
        <f>VLOOKUP(E36,Lifts_Alphabetical[],2,FALSE)</f>
        <v>0</v>
      </c>
      <c r="G36" s="30"/>
      <c r="H36" s="56" t="s">
        <v>79</v>
      </c>
      <c r="I36" s="30">
        <f>VLOOKUP(H36,Lifts_Alphabetical[],2,FALSE)</f>
        <v>0</v>
      </c>
      <c r="J36" s="30"/>
      <c r="K36" s="56" t="s">
        <v>79</v>
      </c>
      <c r="L36" s="30">
        <f>VLOOKUP(K36,Lifts_Alphabetical[],2,FALSE)</f>
        <v>0</v>
      </c>
      <c r="M36" s="30"/>
      <c r="N36" s="30"/>
      <c r="O36" s="30">
        <f t="shared" si="9"/>
        <v>0</v>
      </c>
      <c r="P36" s="76">
        <f t="shared" ref="P36:P44" si="10">D36+G36+J36+M36+N36</f>
        <v>0</v>
      </c>
      <c r="Q36" s="61">
        <v>3</v>
      </c>
      <c r="R36" s="61">
        <v>3</v>
      </c>
      <c r="S36" s="61">
        <v>2.5</v>
      </c>
      <c r="T36" s="55">
        <f t="shared" ref="T36:T44" si="11">IF((SUM(Q36:S36)&gt;0),(O36-P36+AVERAGE(Q36:S36)),(O36-P36))</f>
        <v>2.8333333333333335</v>
      </c>
      <c r="U36" s="124"/>
      <c r="V36" s="125"/>
    </row>
    <row r="37" spans="1:22">
      <c r="A37" s="120"/>
      <c r="B37" s="56" t="s">
        <v>79</v>
      </c>
      <c r="C37" s="30">
        <f>VLOOKUP(B37,Lifts_Alphabetical[],2,FALSE)</f>
        <v>0</v>
      </c>
      <c r="D37" s="30"/>
      <c r="E37" s="56" t="s">
        <v>79</v>
      </c>
      <c r="F37" s="30">
        <f>VLOOKUP(E37,Lifts_Alphabetical[],2,FALSE)</f>
        <v>0</v>
      </c>
      <c r="G37" s="30"/>
      <c r="H37" s="56" t="s">
        <v>79</v>
      </c>
      <c r="I37" s="30">
        <f>VLOOKUP(H37,Lifts_Alphabetical[],2,FALSE)</f>
        <v>0</v>
      </c>
      <c r="J37" s="30"/>
      <c r="K37" s="56" t="s">
        <v>79</v>
      </c>
      <c r="L37" s="30">
        <f>VLOOKUP(K37,Lifts_Alphabetical[],2,FALSE)</f>
        <v>0</v>
      </c>
      <c r="M37" s="30"/>
      <c r="N37" s="30"/>
      <c r="O37" s="30">
        <f>MIN(10,(C37+F37+I37+L37))</f>
        <v>0</v>
      </c>
      <c r="P37" s="76">
        <f t="shared" si="10"/>
        <v>0</v>
      </c>
      <c r="Q37" s="61">
        <v>2.5</v>
      </c>
      <c r="R37" s="61">
        <v>2.7</v>
      </c>
      <c r="S37" s="61">
        <v>1.5</v>
      </c>
      <c r="T37" s="70">
        <f t="shared" si="11"/>
        <v>2.2333333333333334</v>
      </c>
    </row>
    <row r="38" spans="1:22">
      <c r="A38" s="120"/>
      <c r="B38" s="56" t="s">
        <v>112</v>
      </c>
      <c r="C38" s="30">
        <f>VLOOKUP(B38,Lifts_Alphabetical[],2,FALSE)</f>
        <v>1</v>
      </c>
      <c r="D38" s="30"/>
      <c r="E38" s="56" t="s">
        <v>79</v>
      </c>
      <c r="F38" s="30">
        <f>VLOOKUP(E38,Lifts_Alphabetical[],2,FALSE)</f>
        <v>0</v>
      </c>
      <c r="G38" s="30"/>
      <c r="H38" s="56" t="s">
        <v>79</v>
      </c>
      <c r="I38" s="30">
        <f>VLOOKUP(H38,Lifts_Alphabetical[],2,FALSE)</f>
        <v>0</v>
      </c>
      <c r="J38" s="30"/>
      <c r="K38" s="56" t="s">
        <v>79</v>
      </c>
      <c r="L38" s="30">
        <f>VLOOKUP(K38,Lifts_Alphabetical[],2,FALSE)</f>
        <v>0</v>
      </c>
      <c r="M38" s="30"/>
      <c r="N38" s="30"/>
      <c r="O38" s="30">
        <f t="shared" ref="O38:O44" si="12">MIN(10,(C38+F38+I38+L38))</f>
        <v>1</v>
      </c>
      <c r="P38" s="76">
        <f t="shared" si="10"/>
        <v>0</v>
      </c>
      <c r="Q38" s="61">
        <v>3</v>
      </c>
      <c r="R38" s="61">
        <v>4</v>
      </c>
      <c r="S38" s="61">
        <v>3.8</v>
      </c>
      <c r="T38" s="71">
        <f t="shared" si="11"/>
        <v>4.5999999999999996</v>
      </c>
    </row>
    <row r="39" spans="1:22">
      <c r="A39" s="120"/>
      <c r="B39" s="56" t="s">
        <v>79</v>
      </c>
      <c r="C39" s="30">
        <f>VLOOKUP(B39,Lifts_Alphabetical[],2,FALSE)</f>
        <v>0</v>
      </c>
      <c r="D39" s="30"/>
      <c r="E39" s="56" t="s">
        <v>79</v>
      </c>
      <c r="F39" s="30">
        <f>VLOOKUP(E39,Lifts_Alphabetical[],2,FALSE)</f>
        <v>0</v>
      </c>
      <c r="G39" s="30"/>
      <c r="H39" s="56" t="s">
        <v>79</v>
      </c>
      <c r="I39" s="30">
        <f>VLOOKUP(H39,Lifts_Alphabetical[],2,FALSE)</f>
        <v>0</v>
      </c>
      <c r="J39" s="30"/>
      <c r="K39" s="56" t="s">
        <v>79</v>
      </c>
      <c r="L39" s="30">
        <f>VLOOKUP(K39,Lifts_Alphabetical[],2,FALSE)</f>
        <v>0</v>
      </c>
      <c r="M39" s="30"/>
      <c r="N39" s="30"/>
      <c r="O39" s="30">
        <f t="shared" si="12"/>
        <v>0</v>
      </c>
      <c r="P39" s="76">
        <f t="shared" si="10"/>
        <v>0</v>
      </c>
      <c r="Q39" s="61"/>
      <c r="R39" s="61"/>
      <c r="S39" s="61"/>
      <c r="T39" s="71">
        <f t="shared" si="11"/>
        <v>0</v>
      </c>
    </row>
    <row r="40" spans="1:22">
      <c r="A40" s="120"/>
      <c r="B40" s="56" t="s">
        <v>79</v>
      </c>
      <c r="C40" s="30">
        <f>VLOOKUP(B40,Lifts_Alphabetical[],2,FALSE)</f>
        <v>0</v>
      </c>
      <c r="D40" s="30"/>
      <c r="E40" s="56" t="s">
        <v>79</v>
      </c>
      <c r="F40" s="30">
        <f>VLOOKUP(E40,Lifts_Alphabetical[],2,FALSE)</f>
        <v>0</v>
      </c>
      <c r="G40" s="30"/>
      <c r="H40" s="56" t="s">
        <v>79</v>
      </c>
      <c r="I40" s="30">
        <f>VLOOKUP(H40,Lifts_Alphabetical[],2,FALSE)</f>
        <v>0</v>
      </c>
      <c r="J40" s="30"/>
      <c r="K40" s="56" t="s">
        <v>79</v>
      </c>
      <c r="L40" s="30">
        <f>VLOOKUP(K40,Lifts_Alphabetical[],2,FALSE)</f>
        <v>0</v>
      </c>
      <c r="M40" s="30"/>
      <c r="N40" s="30"/>
      <c r="O40" s="30">
        <f t="shared" si="12"/>
        <v>0</v>
      </c>
      <c r="P40" s="76">
        <f t="shared" si="10"/>
        <v>0</v>
      </c>
      <c r="Q40" s="61"/>
      <c r="R40" s="61"/>
      <c r="S40" s="61"/>
      <c r="T40" s="71">
        <f t="shared" si="11"/>
        <v>0</v>
      </c>
    </row>
    <row r="41" spans="1:22">
      <c r="A41" s="120"/>
      <c r="B41" s="56" t="s">
        <v>79</v>
      </c>
      <c r="C41" s="30">
        <f>VLOOKUP(B41,Lifts_Alphabetical[],2,FALSE)</f>
        <v>0</v>
      </c>
      <c r="D41" s="30"/>
      <c r="E41" s="56" t="s">
        <v>79</v>
      </c>
      <c r="F41" s="30">
        <f>VLOOKUP(E41,Lifts_Alphabetical[],2,FALSE)</f>
        <v>0</v>
      </c>
      <c r="G41" s="30"/>
      <c r="H41" s="56" t="s">
        <v>79</v>
      </c>
      <c r="I41" s="30">
        <f>VLOOKUP(H41,Lifts_Alphabetical[],2,FALSE)</f>
        <v>0</v>
      </c>
      <c r="J41" s="30"/>
      <c r="K41" s="56" t="s">
        <v>79</v>
      </c>
      <c r="L41" s="30">
        <f>VLOOKUP(K41,Lifts_Alphabetical[],2,FALSE)</f>
        <v>0</v>
      </c>
      <c r="M41" s="30"/>
      <c r="N41" s="30"/>
      <c r="O41" s="30">
        <f t="shared" si="12"/>
        <v>0</v>
      </c>
      <c r="P41" s="76">
        <f t="shared" si="10"/>
        <v>0</v>
      </c>
      <c r="Q41" s="61"/>
      <c r="R41" s="61"/>
      <c r="S41" s="61"/>
      <c r="T41" s="71">
        <f t="shared" si="11"/>
        <v>0</v>
      </c>
    </row>
    <row r="42" spans="1:22">
      <c r="A42" s="120"/>
      <c r="B42" s="56" t="s">
        <v>79</v>
      </c>
      <c r="C42" s="30">
        <f>VLOOKUP(B42,Lifts_Alphabetical[],2,FALSE)</f>
        <v>0</v>
      </c>
      <c r="D42" s="30"/>
      <c r="E42" s="56" t="s">
        <v>79</v>
      </c>
      <c r="F42" s="30">
        <f>VLOOKUP(E42,Lifts_Alphabetical[],2,FALSE)</f>
        <v>0</v>
      </c>
      <c r="G42" s="30"/>
      <c r="H42" s="56" t="s">
        <v>79</v>
      </c>
      <c r="I42" s="30">
        <f>VLOOKUP(H42,Lifts_Alphabetical[],2,FALSE)</f>
        <v>0</v>
      </c>
      <c r="J42" s="30"/>
      <c r="K42" s="56" t="s">
        <v>79</v>
      </c>
      <c r="L42" s="30">
        <f>VLOOKUP(K42,Lifts_Alphabetical[],2,FALSE)</f>
        <v>0</v>
      </c>
      <c r="M42" s="30"/>
      <c r="N42" s="30"/>
      <c r="O42" s="30">
        <f t="shared" si="12"/>
        <v>0</v>
      </c>
      <c r="P42" s="76">
        <f t="shared" si="10"/>
        <v>0</v>
      </c>
      <c r="Q42" s="61"/>
      <c r="R42" s="61"/>
      <c r="S42" s="61"/>
      <c r="T42" s="71">
        <f t="shared" si="11"/>
        <v>0</v>
      </c>
    </row>
    <row r="43" spans="1:22">
      <c r="A43" s="120"/>
      <c r="B43" s="56" t="s">
        <v>79</v>
      </c>
      <c r="C43" s="30">
        <f>VLOOKUP(B43,Lifts_Alphabetical[],2,FALSE)</f>
        <v>0</v>
      </c>
      <c r="D43" s="30"/>
      <c r="E43" s="56" t="s">
        <v>79</v>
      </c>
      <c r="F43" s="30">
        <f>VLOOKUP(E43,Lifts_Alphabetical[],2,FALSE)</f>
        <v>0</v>
      </c>
      <c r="G43" s="30"/>
      <c r="H43" s="56" t="s">
        <v>79</v>
      </c>
      <c r="I43" s="30">
        <f>VLOOKUP(H43,Lifts_Alphabetical[],2,FALSE)</f>
        <v>0</v>
      </c>
      <c r="J43" s="30"/>
      <c r="K43" s="56" t="s">
        <v>79</v>
      </c>
      <c r="L43" s="30">
        <f>VLOOKUP(K43,Lifts_Alphabetical[],2,FALSE)</f>
        <v>0</v>
      </c>
      <c r="M43" s="30"/>
      <c r="N43" s="30"/>
      <c r="O43" s="30">
        <f t="shared" si="12"/>
        <v>0</v>
      </c>
      <c r="P43" s="76">
        <f t="shared" si="10"/>
        <v>0</v>
      </c>
      <c r="Q43" s="61"/>
      <c r="R43" s="61"/>
      <c r="S43" s="61"/>
      <c r="T43" s="71">
        <f t="shared" si="11"/>
        <v>0</v>
      </c>
    </row>
    <row r="44" spans="1:22" ht="15" thickBot="1">
      <c r="A44" s="121"/>
      <c r="B44" s="73" t="s">
        <v>79</v>
      </c>
      <c r="C44" s="52">
        <f>VLOOKUP(B44,Lifts_Alphabetical[],2,FALSE)</f>
        <v>0</v>
      </c>
      <c r="D44" s="52"/>
      <c r="E44" s="74" t="s">
        <v>79</v>
      </c>
      <c r="F44" s="52">
        <f>VLOOKUP(E44,Lifts_Alphabetical[],2,FALSE)</f>
        <v>0</v>
      </c>
      <c r="G44" s="52"/>
      <c r="H44" s="74" t="s">
        <v>79</v>
      </c>
      <c r="I44" s="52">
        <f>VLOOKUP(H44,Lifts_Alphabetical[],2,FALSE)</f>
        <v>0</v>
      </c>
      <c r="J44" s="52"/>
      <c r="K44" s="74" t="s">
        <v>79</v>
      </c>
      <c r="L44" s="52">
        <f>VLOOKUP(K44,Lifts_Alphabetical[],2,FALSE)</f>
        <v>0</v>
      </c>
      <c r="M44" s="52"/>
      <c r="N44" s="52"/>
      <c r="O44" s="52">
        <f t="shared" si="12"/>
        <v>0</v>
      </c>
      <c r="P44" s="100">
        <f t="shared" si="10"/>
        <v>0</v>
      </c>
      <c r="Q44" s="75"/>
      <c r="R44" s="75"/>
      <c r="S44" s="75"/>
      <c r="T44" s="72">
        <f t="shared" si="11"/>
        <v>0</v>
      </c>
    </row>
    <row r="45" spans="1:22" ht="15" thickBot="1">
      <c r="A45" s="138" t="s">
        <v>152</v>
      </c>
      <c r="B45" s="101" t="s">
        <v>73</v>
      </c>
      <c r="C45" s="102" t="s">
        <v>74</v>
      </c>
      <c r="D45" s="102" t="s">
        <v>137</v>
      </c>
      <c r="E45" s="102" t="s">
        <v>75</v>
      </c>
      <c r="F45" s="102" t="s">
        <v>74</v>
      </c>
      <c r="G45" s="102" t="s">
        <v>137</v>
      </c>
      <c r="H45" s="102" t="s">
        <v>76</v>
      </c>
      <c r="I45" s="102" t="s">
        <v>77</v>
      </c>
      <c r="J45" s="102" t="s">
        <v>137</v>
      </c>
      <c r="K45" s="102" t="s">
        <v>78</v>
      </c>
      <c r="L45" s="102" t="s">
        <v>74</v>
      </c>
      <c r="M45" s="102" t="s">
        <v>137</v>
      </c>
      <c r="N45" s="102" t="s">
        <v>139</v>
      </c>
      <c r="O45" s="102" t="s">
        <v>136</v>
      </c>
      <c r="P45" s="102" t="s">
        <v>154</v>
      </c>
      <c r="Q45" s="102" t="s">
        <v>86</v>
      </c>
      <c r="R45" s="102" t="s">
        <v>84</v>
      </c>
      <c r="S45" s="102" t="s">
        <v>85</v>
      </c>
      <c r="T45" s="103" t="s">
        <v>135</v>
      </c>
      <c r="U45" s="141" t="s">
        <v>82</v>
      </c>
      <c r="V45" s="142"/>
    </row>
    <row r="46" spans="1:22">
      <c r="A46" s="139"/>
      <c r="B46" s="56" t="s">
        <v>79</v>
      </c>
      <c r="C46" s="30">
        <f>VLOOKUP(B46,Lifts_Alphabetical[],2,FALSE)</f>
        <v>0</v>
      </c>
      <c r="D46" s="30"/>
      <c r="E46" s="56" t="s">
        <v>79</v>
      </c>
      <c r="F46" s="30">
        <f>VLOOKUP(E46,Lifts_Alphabetical[],2,FALSE)</f>
        <v>0</v>
      </c>
      <c r="G46" s="30"/>
      <c r="H46" s="56" t="s">
        <v>79</v>
      </c>
      <c r="I46" s="30">
        <f>VLOOKUP(H46,Lifts_Alphabetical[],2,FALSE)</f>
        <v>0</v>
      </c>
      <c r="J46" s="30"/>
      <c r="K46" s="56" t="s">
        <v>79</v>
      </c>
      <c r="L46" s="36">
        <f>VLOOKUP(K46,Lifts_Alphabetical[],2,FALSE)</f>
        <v>0</v>
      </c>
      <c r="M46" s="30"/>
      <c r="N46" s="36"/>
      <c r="O46" s="36">
        <f t="shared" ref="O46:O47" si="13">MIN(10,(C46+F46+I46+L46))</f>
        <v>0</v>
      </c>
      <c r="P46" s="76">
        <f>D46+G46+J46+M46+N46</f>
        <v>0</v>
      </c>
      <c r="Q46" s="60">
        <v>1</v>
      </c>
      <c r="R46" s="60">
        <v>1</v>
      </c>
      <c r="S46" s="60">
        <v>1</v>
      </c>
      <c r="T46" s="55">
        <f>IF((SUM(Q46:S46)&gt;0),(O46-P46+AVERAGE(Q46:S46)),(O46-P46))</f>
        <v>1</v>
      </c>
      <c r="U46" s="122">
        <f>(MAX(T46:T55)+LARGE(T46:T55,2))/2</f>
        <v>3.1166666666666663</v>
      </c>
      <c r="V46" s="123"/>
    </row>
    <row r="47" spans="1:22" ht="15" thickBot="1">
      <c r="A47" s="139"/>
      <c r="B47" s="56" t="s">
        <v>79</v>
      </c>
      <c r="C47" s="30">
        <f>VLOOKUP(B47,Lifts_Alphabetical[],2,FALSE)</f>
        <v>0</v>
      </c>
      <c r="D47" s="30"/>
      <c r="E47" s="56" t="s">
        <v>79</v>
      </c>
      <c r="F47" s="30">
        <f>VLOOKUP(E47,Lifts_Alphabetical[],2,FALSE)</f>
        <v>0</v>
      </c>
      <c r="G47" s="30"/>
      <c r="H47" s="56" t="s">
        <v>79</v>
      </c>
      <c r="I47" s="30">
        <f>VLOOKUP(H47,Lifts_Alphabetical[],2,FALSE)</f>
        <v>0</v>
      </c>
      <c r="J47" s="30"/>
      <c r="K47" s="56" t="s">
        <v>79</v>
      </c>
      <c r="L47" s="30">
        <f>VLOOKUP(K47,Lifts_Alphabetical[],2,FALSE)</f>
        <v>0</v>
      </c>
      <c r="M47" s="30"/>
      <c r="N47" s="30"/>
      <c r="O47" s="30">
        <f t="shared" si="13"/>
        <v>0</v>
      </c>
      <c r="P47" s="76">
        <f t="shared" ref="P47:P55" si="14">D47+G47+J47+M47+N47</f>
        <v>0</v>
      </c>
      <c r="Q47" s="61">
        <v>2</v>
      </c>
      <c r="R47" s="61">
        <v>2</v>
      </c>
      <c r="S47" s="61">
        <v>2</v>
      </c>
      <c r="T47" s="55">
        <f t="shared" ref="T47:T55" si="15">IF((SUM(Q47:S47)&gt;0),(O47-P47+AVERAGE(Q47:S47)),(O47-P47))</f>
        <v>2</v>
      </c>
      <c r="U47" s="124"/>
      <c r="V47" s="125"/>
    </row>
    <row r="48" spans="1:22">
      <c r="A48" s="139"/>
      <c r="B48" s="56" t="s">
        <v>111</v>
      </c>
      <c r="C48" s="30">
        <f>VLOOKUP(B48,Lifts_Alphabetical[],2,FALSE)</f>
        <v>0.5</v>
      </c>
      <c r="D48" s="30">
        <v>0.3</v>
      </c>
      <c r="E48" s="56" t="s">
        <v>129</v>
      </c>
      <c r="F48" s="30">
        <f>VLOOKUP(E48,Lifts_Alphabetical[],2,FALSE)</f>
        <v>0.5</v>
      </c>
      <c r="G48" s="30"/>
      <c r="H48" s="56" t="s">
        <v>79</v>
      </c>
      <c r="I48" s="30">
        <f>VLOOKUP(H48,Lifts_Alphabetical[],2,FALSE)</f>
        <v>0</v>
      </c>
      <c r="J48" s="30"/>
      <c r="K48" s="56" t="s">
        <v>79</v>
      </c>
      <c r="L48" s="30">
        <f>VLOOKUP(K48,Lifts_Alphabetical[],2,FALSE)</f>
        <v>0</v>
      </c>
      <c r="M48" s="30"/>
      <c r="N48" s="30"/>
      <c r="O48" s="30">
        <f>MIN(10,(C48+F48+I48+L48))</f>
        <v>1</v>
      </c>
      <c r="P48" s="76">
        <f t="shared" si="14"/>
        <v>0.3</v>
      </c>
      <c r="Q48" s="61">
        <v>2</v>
      </c>
      <c r="R48" s="61">
        <v>1</v>
      </c>
      <c r="S48" s="61">
        <v>1.2</v>
      </c>
      <c r="T48" s="70">
        <f t="shared" si="15"/>
        <v>2.1</v>
      </c>
    </row>
    <row r="49" spans="1:22">
      <c r="A49" s="139"/>
      <c r="B49" s="56" t="s">
        <v>114</v>
      </c>
      <c r="C49" s="30">
        <f>VLOOKUP(B49,Lifts_Alphabetical[],2,FALSE)</f>
        <v>0.5</v>
      </c>
      <c r="D49" s="30"/>
      <c r="E49" s="56" t="s">
        <v>79</v>
      </c>
      <c r="F49" s="30">
        <f>VLOOKUP(E49,Lifts_Alphabetical[],2,FALSE)</f>
        <v>0</v>
      </c>
      <c r="G49" s="30"/>
      <c r="H49" s="56" t="s">
        <v>79</v>
      </c>
      <c r="I49" s="30">
        <f>VLOOKUP(H49,Lifts_Alphabetical[],2,FALSE)</f>
        <v>0</v>
      </c>
      <c r="J49" s="30"/>
      <c r="K49" s="56" t="s">
        <v>79</v>
      </c>
      <c r="L49" s="30">
        <f>VLOOKUP(K49,Lifts_Alphabetical[],2,FALSE)</f>
        <v>0</v>
      </c>
      <c r="M49" s="30"/>
      <c r="N49" s="30"/>
      <c r="O49" s="30">
        <f t="shared" ref="O49:O55" si="16">MIN(10,(C49+F49+I49+L49))</f>
        <v>0.5</v>
      </c>
      <c r="P49" s="76">
        <f t="shared" si="14"/>
        <v>0</v>
      </c>
      <c r="Q49" s="61">
        <v>4</v>
      </c>
      <c r="R49" s="61">
        <v>3.7</v>
      </c>
      <c r="S49" s="61">
        <v>3.2</v>
      </c>
      <c r="T49" s="71">
        <f t="shared" si="15"/>
        <v>4.1333333333333329</v>
      </c>
    </row>
    <row r="50" spans="1:22">
      <c r="A50" s="139"/>
      <c r="B50" s="56" t="s">
        <v>79</v>
      </c>
      <c r="C50" s="30">
        <f>VLOOKUP(B50,Lifts_Alphabetical[],2,FALSE)</f>
        <v>0</v>
      </c>
      <c r="D50" s="30"/>
      <c r="E50" s="56" t="s">
        <v>79</v>
      </c>
      <c r="F50" s="30">
        <f>VLOOKUP(E50,Lifts_Alphabetical[],2,FALSE)</f>
        <v>0</v>
      </c>
      <c r="G50" s="30"/>
      <c r="H50" s="56" t="s">
        <v>79</v>
      </c>
      <c r="I50" s="30">
        <f>VLOOKUP(H50,Lifts_Alphabetical[],2,FALSE)</f>
        <v>0</v>
      </c>
      <c r="J50" s="30"/>
      <c r="K50" s="56" t="s">
        <v>79</v>
      </c>
      <c r="L50" s="30">
        <f>VLOOKUP(K50,Lifts_Alphabetical[],2,FALSE)</f>
        <v>0</v>
      </c>
      <c r="M50" s="30"/>
      <c r="N50" s="30"/>
      <c r="O50" s="30">
        <f t="shared" si="16"/>
        <v>0</v>
      </c>
      <c r="P50" s="76">
        <f t="shared" si="14"/>
        <v>0</v>
      </c>
      <c r="Q50" s="61">
        <v>1</v>
      </c>
      <c r="R50" s="61">
        <v>2</v>
      </c>
      <c r="S50" s="61">
        <v>1</v>
      </c>
      <c r="T50" s="71">
        <f t="shared" si="15"/>
        <v>1.3333333333333333</v>
      </c>
    </row>
    <row r="51" spans="1:22">
      <c r="A51" s="139"/>
      <c r="B51" s="56" t="s">
        <v>79</v>
      </c>
      <c r="C51" s="30">
        <f>VLOOKUP(B51,Lifts_Alphabetical[],2,FALSE)</f>
        <v>0</v>
      </c>
      <c r="D51" s="30"/>
      <c r="E51" s="56" t="s">
        <v>79</v>
      </c>
      <c r="F51" s="30">
        <f>VLOOKUP(E51,Lifts_Alphabetical[],2,FALSE)</f>
        <v>0</v>
      </c>
      <c r="G51" s="30"/>
      <c r="H51" s="56" t="s">
        <v>79</v>
      </c>
      <c r="I51" s="30">
        <f>VLOOKUP(H51,Lifts_Alphabetical[],2,FALSE)</f>
        <v>0</v>
      </c>
      <c r="J51" s="30"/>
      <c r="K51" s="56" t="s">
        <v>79</v>
      </c>
      <c r="L51" s="30">
        <f>VLOOKUP(K51,Lifts_Alphabetical[],2,FALSE)</f>
        <v>0</v>
      </c>
      <c r="M51" s="30"/>
      <c r="N51" s="30"/>
      <c r="O51" s="30">
        <f t="shared" si="16"/>
        <v>0</v>
      </c>
      <c r="P51" s="76">
        <f t="shared" si="14"/>
        <v>0</v>
      </c>
      <c r="Q51" s="61"/>
      <c r="R51" s="61"/>
      <c r="S51" s="61"/>
      <c r="T51" s="71">
        <f t="shared" si="15"/>
        <v>0</v>
      </c>
    </row>
    <row r="52" spans="1:22">
      <c r="A52" s="139"/>
      <c r="B52" s="56" t="s">
        <v>79</v>
      </c>
      <c r="C52" s="30">
        <f>VLOOKUP(B52,Lifts_Alphabetical[],2,FALSE)</f>
        <v>0</v>
      </c>
      <c r="D52" s="30"/>
      <c r="E52" s="56" t="s">
        <v>79</v>
      </c>
      <c r="F52" s="30">
        <f>VLOOKUP(E52,Lifts_Alphabetical[],2,FALSE)</f>
        <v>0</v>
      </c>
      <c r="G52" s="30"/>
      <c r="H52" s="56" t="s">
        <v>79</v>
      </c>
      <c r="I52" s="30">
        <f>VLOOKUP(H52,Lifts_Alphabetical[],2,FALSE)</f>
        <v>0</v>
      </c>
      <c r="J52" s="30"/>
      <c r="K52" s="56" t="s">
        <v>79</v>
      </c>
      <c r="L52" s="30">
        <f>VLOOKUP(K52,Lifts_Alphabetical[],2,FALSE)</f>
        <v>0</v>
      </c>
      <c r="M52" s="30"/>
      <c r="N52" s="30"/>
      <c r="O52" s="30">
        <f t="shared" si="16"/>
        <v>0</v>
      </c>
      <c r="P52" s="76">
        <f t="shared" si="14"/>
        <v>0</v>
      </c>
      <c r="Q52" s="61"/>
      <c r="R52" s="61"/>
      <c r="S52" s="61"/>
      <c r="T52" s="71">
        <f t="shared" si="15"/>
        <v>0</v>
      </c>
    </row>
    <row r="53" spans="1:22">
      <c r="A53" s="139"/>
      <c r="B53" s="56" t="s">
        <v>79</v>
      </c>
      <c r="C53" s="30">
        <f>VLOOKUP(B53,Lifts_Alphabetical[],2,FALSE)</f>
        <v>0</v>
      </c>
      <c r="D53" s="30"/>
      <c r="E53" s="56" t="s">
        <v>79</v>
      </c>
      <c r="F53" s="30">
        <f>VLOOKUP(E53,Lifts_Alphabetical[],2,FALSE)</f>
        <v>0</v>
      </c>
      <c r="G53" s="30"/>
      <c r="H53" s="56" t="s">
        <v>79</v>
      </c>
      <c r="I53" s="30">
        <f>VLOOKUP(H53,Lifts_Alphabetical[],2,FALSE)</f>
        <v>0</v>
      </c>
      <c r="J53" s="30"/>
      <c r="K53" s="56" t="s">
        <v>79</v>
      </c>
      <c r="L53" s="30">
        <f>VLOOKUP(K53,Lifts_Alphabetical[],2,FALSE)</f>
        <v>0</v>
      </c>
      <c r="M53" s="30"/>
      <c r="N53" s="30"/>
      <c r="O53" s="30">
        <f t="shared" si="16"/>
        <v>0</v>
      </c>
      <c r="P53" s="76">
        <f t="shared" si="14"/>
        <v>0</v>
      </c>
      <c r="Q53" s="61"/>
      <c r="R53" s="61"/>
      <c r="S53" s="61"/>
      <c r="T53" s="71">
        <f t="shared" si="15"/>
        <v>0</v>
      </c>
    </row>
    <row r="54" spans="1:22">
      <c r="A54" s="139"/>
      <c r="B54" s="56" t="s">
        <v>79</v>
      </c>
      <c r="C54" s="30">
        <f>VLOOKUP(B54,Lifts_Alphabetical[],2,FALSE)</f>
        <v>0</v>
      </c>
      <c r="D54" s="30"/>
      <c r="E54" s="56" t="s">
        <v>79</v>
      </c>
      <c r="F54" s="30">
        <f>VLOOKUP(E54,Lifts_Alphabetical[],2,FALSE)</f>
        <v>0</v>
      </c>
      <c r="G54" s="30"/>
      <c r="H54" s="56" t="s">
        <v>79</v>
      </c>
      <c r="I54" s="30">
        <f>VLOOKUP(H54,Lifts_Alphabetical[],2,FALSE)</f>
        <v>0</v>
      </c>
      <c r="J54" s="30"/>
      <c r="K54" s="56" t="s">
        <v>79</v>
      </c>
      <c r="L54" s="30">
        <f>VLOOKUP(K54,Lifts_Alphabetical[],2,FALSE)</f>
        <v>0</v>
      </c>
      <c r="M54" s="30"/>
      <c r="N54" s="30"/>
      <c r="O54" s="30">
        <f t="shared" si="16"/>
        <v>0</v>
      </c>
      <c r="P54" s="76">
        <f t="shared" si="14"/>
        <v>0</v>
      </c>
      <c r="Q54" s="61"/>
      <c r="R54" s="61"/>
      <c r="S54" s="61"/>
      <c r="T54" s="71">
        <f t="shared" si="15"/>
        <v>0</v>
      </c>
    </row>
    <row r="55" spans="1:22" ht="15" thickBot="1">
      <c r="A55" s="140"/>
      <c r="B55" s="73" t="s">
        <v>79</v>
      </c>
      <c r="C55" s="52">
        <f>VLOOKUP(B55,Lifts_Alphabetical[],2,FALSE)</f>
        <v>0</v>
      </c>
      <c r="D55" s="52"/>
      <c r="E55" s="74" t="s">
        <v>79</v>
      </c>
      <c r="F55" s="52">
        <f>VLOOKUP(E55,Lifts_Alphabetical[],2,FALSE)</f>
        <v>0</v>
      </c>
      <c r="G55" s="52"/>
      <c r="H55" s="74" t="s">
        <v>79</v>
      </c>
      <c r="I55" s="52">
        <f>VLOOKUP(H55,Lifts_Alphabetical[],2,FALSE)</f>
        <v>0</v>
      </c>
      <c r="J55" s="52"/>
      <c r="K55" s="74" t="s">
        <v>79</v>
      </c>
      <c r="L55" s="52">
        <f>VLOOKUP(K55,Lifts_Alphabetical[],2,FALSE)</f>
        <v>0</v>
      </c>
      <c r="M55" s="52"/>
      <c r="N55" s="52"/>
      <c r="O55" s="52">
        <f t="shared" si="16"/>
        <v>0</v>
      </c>
      <c r="P55" s="76">
        <f t="shared" si="14"/>
        <v>0</v>
      </c>
      <c r="Q55" s="75"/>
      <c r="R55" s="75"/>
      <c r="S55" s="75"/>
      <c r="T55" s="72">
        <f t="shared" si="15"/>
        <v>0</v>
      </c>
    </row>
    <row r="56" spans="1:22" ht="15" thickBot="1">
      <c r="A56" s="143" t="s">
        <v>153</v>
      </c>
      <c r="B56" s="104" t="s">
        <v>73</v>
      </c>
      <c r="C56" s="105" t="s">
        <v>74</v>
      </c>
      <c r="D56" s="105" t="s">
        <v>137</v>
      </c>
      <c r="E56" s="105" t="s">
        <v>75</v>
      </c>
      <c r="F56" s="105" t="s">
        <v>74</v>
      </c>
      <c r="G56" s="105" t="s">
        <v>137</v>
      </c>
      <c r="H56" s="105" t="s">
        <v>76</v>
      </c>
      <c r="I56" s="105" t="s">
        <v>77</v>
      </c>
      <c r="J56" s="105" t="s">
        <v>137</v>
      </c>
      <c r="K56" s="105" t="s">
        <v>78</v>
      </c>
      <c r="L56" s="105" t="s">
        <v>74</v>
      </c>
      <c r="M56" s="105" t="s">
        <v>137</v>
      </c>
      <c r="N56" s="105" t="s">
        <v>139</v>
      </c>
      <c r="O56" s="105" t="s">
        <v>136</v>
      </c>
      <c r="P56" s="105" t="s">
        <v>154</v>
      </c>
      <c r="Q56" s="105" t="s">
        <v>86</v>
      </c>
      <c r="R56" s="105" t="s">
        <v>84</v>
      </c>
      <c r="S56" s="105" t="s">
        <v>85</v>
      </c>
      <c r="T56" s="106" t="s">
        <v>135</v>
      </c>
      <c r="U56" s="146" t="s">
        <v>82</v>
      </c>
      <c r="V56" s="147"/>
    </row>
    <row r="57" spans="1:22">
      <c r="A57" s="144"/>
      <c r="B57" s="56" t="s">
        <v>79</v>
      </c>
      <c r="C57" s="30">
        <f>VLOOKUP(B57,Lifts_Alphabetical[],2,FALSE)</f>
        <v>0</v>
      </c>
      <c r="D57" s="30"/>
      <c r="E57" s="56" t="s">
        <v>79</v>
      </c>
      <c r="F57" s="30">
        <f>VLOOKUP(E57,Lifts_Alphabetical[],2,FALSE)</f>
        <v>0</v>
      </c>
      <c r="G57" s="30"/>
      <c r="H57" s="56" t="s">
        <v>79</v>
      </c>
      <c r="I57" s="30">
        <f>VLOOKUP(H57,Lifts_Alphabetical[],2,FALSE)</f>
        <v>0</v>
      </c>
      <c r="J57" s="30"/>
      <c r="K57" s="56" t="s">
        <v>79</v>
      </c>
      <c r="L57" s="36">
        <f>VLOOKUP(K57,Lifts_Alphabetical[],2,FALSE)</f>
        <v>0</v>
      </c>
      <c r="M57" s="30"/>
      <c r="N57" s="36"/>
      <c r="O57" s="36">
        <f t="shared" ref="O57:O58" si="17">MIN(10,(C57+F57+I57+L57))</f>
        <v>0</v>
      </c>
      <c r="P57" s="76">
        <f>D57+G57+J57+M57+N57</f>
        <v>0</v>
      </c>
      <c r="Q57" s="60">
        <v>1.5</v>
      </c>
      <c r="R57" s="60">
        <v>1.5</v>
      </c>
      <c r="S57" s="60">
        <v>1</v>
      </c>
      <c r="T57" s="55">
        <f>IF((SUM(Q57:S57)&gt;0),(O57-P57+AVERAGE(Q57:S57)),(O57-P57))</f>
        <v>1.3333333333333333</v>
      </c>
      <c r="U57" s="122">
        <f>(MAX(T57:T66)+LARGE(T57:T66,2))/2</f>
        <v>3.1333333333333333</v>
      </c>
      <c r="V57" s="123"/>
    </row>
    <row r="58" spans="1:22" ht="15" thickBot="1">
      <c r="A58" s="144"/>
      <c r="B58" s="56" t="s">
        <v>79</v>
      </c>
      <c r="C58" s="30">
        <f>VLOOKUP(B58,Lifts_Alphabetical[],2,FALSE)</f>
        <v>0</v>
      </c>
      <c r="D58" s="30"/>
      <c r="E58" s="56" t="s">
        <v>79</v>
      </c>
      <c r="F58" s="30">
        <f>VLOOKUP(E58,Lifts_Alphabetical[],2,FALSE)</f>
        <v>0</v>
      </c>
      <c r="G58" s="30"/>
      <c r="H58" s="56" t="s">
        <v>79</v>
      </c>
      <c r="I58" s="30">
        <f>VLOOKUP(H58,Lifts_Alphabetical[],2,FALSE)</f>
        <v>0</v>
      </c>
      <c r="J58" s="30"/>
      <c r="K58" s="56" t="s">
        <v>79</v>
      </c>
      <c r="L58" s="30">
        <f>VLOOKUP(K58,Lifts_Alphabetical[],2,FALSE)</f>
        <v>0</v>
      </c>
      <c r="M58" s="30"/>
      <c r="N58" s="30"/>
      <c r="O58" s="30">
        <f t="shared" si="17"/>
        <v>0</v>
      </c>
      <c r="P58" s="76">
        <f t="shared" ref="P58:P66" si="18">D58+G58+J58+M58+N58</f>
        <v>0</v>
      </c>
      <c r="Q58" s="61">
        <v>1.5</v>
      </c>
      <c r="R58" s="61">
        <v>2.2999999999999998</v>
      </c>
      <c r="S58" s="61">
        <v>2.2000000000000002</v>
      </c>
      <c r="T58" s="55">
        <f t="shared" ref="T58:T66" si="19">IF((SUM(Q58:S58)&gt;0),(O58-P58+AVERAGE(Q58:S58)),(O58-P58))</f>
        <v>2</v>
      </c>
      <c r="U58" s="124"/>
      <c r="V58" s="125"/>
    </row>
    <row r="59" spans="1:22">
      <c r="A59" s="144"/>
      <c r="B59" s="56" t="s">
        <v>113</v>
      </c>
      <c r="C59" s="30">
        <f>VLOOKUP(B59,Lifts_Alphabetical[],2,FALSE)</f>
        <v>0.6</v>
      </c>
      <c r="D59" s="30"/>
      <c r="E59" s="56" t="s">
        <v>79</v>
      </c>
      <c r="F59" s="30">
        <f>VLOOKUP(E59,Lifts_Alphabetical[],2,FALSE)</f>
        <v>0</v>
      </c>
      <c r="G59" s="30"/>
      <c r="H59" s="56" t="s">
        <v>79</v>
      </c>
      <c r="I59" s="30">
        <f>VLOOKUP(H59,Lifts_Alphabetical[],2,FALSE)</f>
        <v>0</v>
      </c>
      <c r="J59" s="30"/>
      <c r="K59" s="56" t="s">
        <v>79</v>
      </c>
      <c r="L59" s="30">
        <f>VLOOKUP(K59,Lifts_Alphabetical[],2,FALSE)</f>
        <v>0</v>
      </c>
      <c r="M59" s="30"/>
      <c r="N59" s="30"/>
      <c r="O59" s="30">
        <f>MIN(10,(C59+F59+I59+L59))</f>
        <v>0.6</v>
      </c>
      <c r="P59" s="76">
        <f t="shared" si="18"/>
        <v>0</v>
      </c>
      <c r="Q59" s="61">
        <v>3</v>
      </c>
      <c r="R59" s="61">
        <v>3</v>
      </c>
      <c r="S59" s="61">
        <v>3.4</v>
      </c>
      <c r="T59" s="70">
        <f t="shared" si="19"/>
        <v>3.7333333333333334</v>
      </c>
    </row>
    <row r="60" spans="1:22">
      <c r="A60" s="144"/>
      <c r="B60" s="56" t="s">
        <v>107</v>
      </c>
      <c r="C60" s="30">
        <f>VLOOKUP(B60,Lifts_Alphabetical[],2,FALSE)</f>
        <v>0.8</v>
      </c>
      <c r="D60" s="30"/>
      <c r="E60" s="56" t="s">
        <v>79</v>
      </c>
      <c r="F60" s="30">
        <f>VLOOKUP(E60,Lifts_Alphabetical[],2,FALSE)</f>
        <v>0</v>
      </c>
      <c r="G60" s="30"/>
      <c r="H60" s="56" t="s">
        <v>79</v>
      </c>
      <c r="I60" s="30">
        <f>VLOOKUP(H60,Lifts_Alphabetical[],2,FALSE)</f>
        <v>0</v>
      </c>
      <c r="J60" s="30"/>
      <c r="K60" s="56" t="s">
        <v>79</v>
      </c>
      <c r="L60" s="30">
        <f>VLOOKUP(K60,Lifts_Alphabetical[],2,FALSE)</f>
        <v>0</v>
      </c>
      <c r="M60" s="30"/>
      <c r="N60" s="30"/>
      <c r="O60" s="30">
        <f t="shared" ref="O60:O66" si="20">MIN(10,(C60+F60+I60+L60))</f>
        <v>0.8</v>
      </c>
      <c r="P60" s="76">
        <f t="shared" si="18"/>
        <v>0</v>
      </c>
      <c r="Q60" s="61">
        <v>2</v>
      </c>
      <c r="R60" s="61">
        <v>1.5</v>
      </c>
      <c r="S60" s="61">
        <v>1.7</v>
      </c>
      <c r="T60" s="71">
        <f t="shared" si="19"/>
        <v>2.5333333333333332</v>
      </c>
    </row>
    <row r="61" spans="1:22">
      <c r="A61" s="144"/>
      <c r="B61" s="56" t="s">
        <v>79</v>
      </c>
      <c r="C61" s="30">
        <f>VLOOKUP(B61,Lifts_Alphabetical[],2,FALSE)</f>
        <v>0</v>
      </c>
      <c r="D61" s="30"/>
      <c r="E61" s="56" t="s">
        <v>79</v>
      </c>
      <c r="F61" s="30">
        <f>VLOOKUP(E61,Lifts_Alphabetical[],2,FALSE)</f>
        <v>0</v>
      </c>
      <c r="G61" s="30"/>
      <c r="H61" s="56" t="s">
        <v>79</v>
      </c>
      <c r="I61" s="30">
        <f>VLOOKUP(H61,Lifts_Alphabetical[],2,FALSE)</f>
        <v>0</v>
      </c>
      <c r="J61" s="30"/>
      <c r="K61" s="56" t="s">
        <v>79</v>
      </c>
      <c r="L61" s="30">
        <f>VLOOKUP(K61,Lifts_Alphabetical[],2,FALSE)</f>
        <v>0</v>
      </c>
      <c r="M61" s="30"/>
      <c r="N61" s="30"/>
      <c r="O61" s="30">
        <f t="shared" si="20"/>
        <v>0</v>
      </c>
      <c r="P61" s="76">
        <f t="shared" si="18"/>
        <v>0</v>
      </c>
      <c r="Q61" s="61"/>
      <c r="R61" s="61"/>
      <c r="S61" s="61"/>
      <c r="T61" s="71">
        <f t="shared" si="19"/>
        <v>0</v>
      </c>
    </row>
    <row r="62" spans="1:22">
      <c r="A62" s="144"/>
      <c r="B62" s="56" t="s">
        <v>79</v>
      </c>
      <c r="C62" s="30">
        <f>VLOOKUP(B62,Lifts_Alphabetical[],2,FALSE)</f>
        <v>0</v>
      </c>
      <c r="D62" s="30"/>
      <c r="E62" s="56" t="s">
        <v>79</v>
      </c>
      <c r="F62" s="30">
        <f>VLOOKUP(E62,Lifts_Alphabetical[],2,FALSE)</f>
        <v>0</v>
      </c>
      <c r="G62" s="30"/>
      <c r="H62" s="56" t="s">
        <v>79</v>
      </c>
      <c r="I62" s="30">
        <f>VLOOKUP(H62,Lifts_Alphabetical[],2,FALSE)</f>
        <v>0</v>
      </c>
      <c r="J62" s="30"/>
      <c r="K62" s="56" t="s">
        <v>79</v>
      </c>
      <c r="L62" s="30">
        <f>VLOOKUP(K62,Lifts_Alphabetical[],2,FALSE)</f>
        <v>0</v>
      </c>
      <c r="M62" s="30"/>
      <c r="N62" s="30"/>
      <c r="O62" s="30">
        <f t="shared" si="20"/>
        <v>0</v>
      </c>
      <c r="P62" s="76">
        <f t="shared" si="18"/>
        <v>0</v>
      </c>
      <c r="Q62" s="61"/>
      <c r="R62" s="61"/>
      <c r="S62" s="61"/>
      <c r="T62" s="71">
        <f t="shared" si="19"/>
        <v>0</v>
      </c>
    </row>
    <row r="63" spans="1:22">
      <c r="A63" s="144"/>
      <c r="B63" s="56" t="s">
        <v>79</v>
      </c>
      <c r="C63" s="30">
        <f>VLOOKUP(B63,Lifts_Alphabetical[],2,FALSE)</f>
        <v>0</v>
      </c>
      <c r="D63" s="30"/>
      <c r="E63" s="56" t="s">
        <v>79</v>
      </c>
      <c r="F63" s="30">
        <f>VLOOKUP(E63,Lifts_Alphabetical[],2,FALSE)</f>
        <v>0</v>
      </c>
      <c r="G63" s="30"/>
      <c r="H63" s="56" t="s">
        <v>79</v>
      </c>
      <c r="I63" s="30">
        <f>VLOOKUP(H63,Lifts_Alphabetical[],2,FALSE)</f>
        <v>0</v>
      </c>
      <c r="J63" s="30"/>
      <c r="K63" s="56" t="s">
        <v>79</v>
      </c>
      <c r="L63" s="30">
        <f>VLOOKUP(K63,Lifts_Alphabetical[],2,FALSE)</f>
        <v>0</v>
      </c>
      <c r="M63" s="30"/>
      <c r="N63" s="30"/>
      <c r="O63" s="30">
        <f t="shared" si="20"/>
        <v>0</v>
      </c>
      <c r="P63" s="76">
        <f t="shared" si="18"/>
        <v>0</v>
      </c>
      <c r="Q63" s="61"/>
      <c r="R63" s="61"/>
      <c r="S63" s="61"/>
      <c r="T63" s="71">
        <f t="shared" si="19"/>
        <v>0</v>
      </c>
    </row>
    <row r="64" spans="1:22">
      <c r="A64" s="144"/>
      <c r="B64" s="56" t="s">
        <v>79</v>
      </c>
      <c r="C64" s="30">
        <f>VLOOKUP(B64,Lifts_Alphabetical[],2,FALSE)</f>
        <v>0</v>
      </c>
      <c r="D64" s="30"/>
      <c r="E64" s="56" t="s">
        <v>79</v>
      </c>
      <c r="F64" s="30">
        <f>VLOOKUP(E64,Lifts_Alphabetical[],2,FALSE)</f>
        <v>0</v>
      </c>
      <c r="G64" s="30"/>
      <c r="H64" s="56" t="s">
        <v>79</v>
      </c>
      <c r="I64" s="30">
        <f>VLOOKUP(H64,Lifts_Alphabetical[],2,FALSE)</f>
        <v>0</v>
      </c>
      <c r="J64" s="30"/>
      <c r="K64" s="56" t="s">
        <v>79</v>
      </c>
      <c r="L64" s="30">
        <f>VLOOKUP(K64,Lifts_Alphabetical[],2,FALSE)</f>
        <v>0</v>
      </c>
      <c r="M64" s="30"/>
      <c r="N64" s="30"/>
      <c r="O64" s="30">
        <f t="shared" si="20"/>
        <v>0</v>
      </c>
      <c r="P64" s="76">
        <f t="shared" si="18"/>
        <v>0</v>
      </c>
      <c r="Q64" s="61"/>
      <c r="R64" s="61"/>
      <c r="S64" s="61"/>
      <c r="T64" s="71">
        <f t="shared" si="19"/>
        <v>0</v>
      </c>
    </row>
    <row r="65" spans="1:20">
      <c r="A65" s="144"/>
      <c r="B65" s="56" t="s">
        <v>79</v>
      </c>
      <c r="C65" s="30">
        <f>VLOOKUP(B65,Lifts_Alphabetical[],2,FALSE)</f>
        <v>0</v>
      </c>
      <c r="D65" s="30"/>
      <c r="E65" s="56" t="s">
        <v>79</v>
      </c>
      <c r="F65" s="30">
        <f>VLOOKUP(E65,Lifts_Alphabetical[],2,FALSE)</f>
        <v>0</v>
      </c>
      <c r="G65" s="30"/>
      <c r="H65" s="56" t="s">
        <v>79</v>
      </c>
      <c r="I65" s="30">
        <f>VLOOKUP(H65,Lifts_Alphabetical[],2,FALSE)</f>
        <v>0</v>
      </c>
      <c r="J65" s="30"/>
      <c r="K65" s="56" t="s">
        <v>79</v>
      </c>
      <c r="L65" s="30">
        <f>VLOOKUP(K65,Lifts_Alphabetical[],2,FALSE)</f>
        <v>0</v>
      </c>
      <c r="M65" s="30"/>
      <c r="N65" s="30"/>
      <c r="O65" s="30">
        <f t="shared" si="20"/>
        <v>0</v>
      </c>
      <c r="P65" s="76">
        <f t="shared" si="18"/>
        <v>0</v>
      </c>
      <c r="Q65" s="61"/>
      <c r="R65" s="61"/>
      <c r="S65" s="61"/>
      <c r="T65" s="71">
        <f t="shared" si="19"/>
        <v>0</v>
      </c>
    </row>
    <row r="66" spans="1:20" ht="15" thickBot="1">
      <c r="A66" s="145"/>
      <c r="B66" s="73" t="s">
        <v>79</v>
      </c>
      <c r="C66" s="52">
        <f>VLOOKUP(B66,Lifts_Alphabetical[],2,FALSE)</f>
        <v>0</v>
      </c>
      <c r="D66" s="52"/>
      <c r="E66" s="74" t="s">
        <v>79</v>
      </c>
      <c r="F66" s="52">
        <f>VLOOKUP(E66,Lifts_Alphabetical[],2,FALSE)</f>
        <v>0</v>
      </c>
      <c r="G66" s="52"/>
      <c r="H66" s="74" t="s">
        <v>79</v>
      </c>
      <c r="I66" s="52">
        <f>VLOOKUP(H66,Lifts_Alphabetical[],2,FALSE)</f>
        <v>0</v>
      </c>
      <c r="J66" s="52"/>
      <c r="K66" s="74" t="s">
        <v>79</v>
      </c>
      <c r="L66" s="52">
        <f>VLOOKUP(K66,Lifts_Alphabetical[],2,FALSE)</f>
        <v>0</v>
      </c>
      <c r="M66" s="52"/>
      <c r="N66" s="52"/>
      <c r="O66" s="52">
        <f t="shared" si="20"/>
        <v>0</v>
      </c>
      <c r="P66" s="100">
        <f t="shared" si="18"/>
        <v>0</v>
      </c>
      <c r="Q66" s="75"/>
      <c r="R66" s="75"/>
      <c r="S66" s="75"/>
      <c r="T66" s="72">
        <f t="shared" si="19"/>
        <v>0</v>
      </c>
    </row>
  </sheetData>
  <mergeCells count="18">
    <mergeCell ref="A45:A55"/>
    <mergeCell ref="U45:V45"/>
    <mergeCell ref="U46:V47"/>
    <mergeCell ref="A56:A66"/>
    <mergeCell ref="U56:V56"/>
    <mergeCell ref="U57:V58"/>
    <mergeCell ref="A23:A33"/>
    <mergeCell ref="U23:V23"/>
    <mergeCell ref="U24:V25"/>
    <mergeCell ref="A34:A44"/>
    <mergeCell ref="U34:V34"/>
    <mergeCell ref="U35:V36"/>
    <mergeCell ref="A1:A11"/>
    <mergeCell ref="U1:V1"/>
    <mergeCell ref="U2:V3"/>
    <mergeCell ref="A12:A22"/>
    <mergeCell ref="U12:V12"/>
    <mergeCell ref="U13:V14"/>
  </mergeCells>
  <dataValidations count="2">
    <dataValidation type="list" allowBlank="1" showInputMessage="1" showErrorMessage="1" errorTitle="ITSA Head Judge:" error="Must type lift name as formatted or select from dropdown list." sqref="B2">
      <formula1>Lifts_Dropdown</formula1>
    </dataValidation>
    <dataValidation type="list" allowBlank="1" showInputMessage="1" showErrorMessage="1" errorTitle="ITSA Head Judge: " error="Must enter lift name as formatted or select from dropdown list." sqref="B35:B44 H35:H44 E24:E33 K24:K33 B24:B33 E35:E44 K35:K44 B3:B11 K2:K11 E2:E11 H2:H11 H24:H33 E13:E22 H13:H22 K13:K22 B13:B22 B46:B55 H46:H55 E46:E55 K46:K55 B57:B66 H57:H66 E57:E66 K57:K66">
      <formula1>Lifts_Dropdown</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codeName="Sheet5"/>
  <dimension ref="A1:V44"/>
  <sheetViews>
    <sheetView topLeftCell="A10" zoomScale="95" zoomScaleNormal="95" workbookViewId="0">
      <selection activeCell="P1" sqref="P1:P1048576"/>
    </sheetView>
  </sheetViews>
  <sheetFormatPr defaultRowHeight="14.4"/>
  <cols>
    <col min="1" max="1" width="3.5546875" customWidth="1"/>
    <col min="2" max="2" width="14.77734375" customWidth="1"/>
    <col min="3" max="3" width="4" bestFit="1" customWidth="1"/>
    <col min="4" max="4" width="4" customWidth="1"/>
    <col min="5" max="5" width="14.77734375" customWidth="1"/>
    <col min="6" max="6" width="4" bestFit="1" customWidth="1"/>
    <col min="7" max="7" width="4" customWidth="1"/>
    <col min="8" max="8" width="14.77734375" customWidth="1"/>
    <col min="9" max="9" width="4" bestFit="1" customWidth="1"/>
    <col min="10" max="10" width="4" customWidth="1"/>
    <col min="11" max="11" width="14.77734375" customWidth="1"/>
    <col min="12" max="12" width="4" bestFit="1" customWidth="1"/>
    <col min="13" max="14" width="4" customWidth="1"/>
    <col min="15" max="16" width="7.77734375" customWidth="1"/>
    <col min="17" max="17" width="7.21875" bestFit="1" customWidth="1"/>
    <col min="18" max="19" width="6.77734375" bestFit="1" customWidth="1"/>
    <col min="20" max="20" width="10.5546875" customWidth="1"/>
  </cols>
  <sheetData>
    <row r="1" spans="1:22" s="27" customFormat="1" ht="15" thickBot="1">
      <c r="A1" s="110" t="s">
        <v>141</v>
      </c>
      <c r="B1" s="40" t="s">
        <v>73</v>
      </c>
      <c r="C1" s="38" t="s">
        <v>74</v>
      </c>
      <c r="D1" s="38" t="s">
        <v>137</v>
      </c>
      <c r="E1" s="38" t="s">
        <v>75</v>
      </c>
      <c r="F1" s="38" t="s">
        <v>74</v>
      </c>
      <c r="G1" s="38" t="s">
        <v>137</v>
      </c>
      <c r="H1" s="38" t="s">
        <v>76</v>
      </c>
      <c r="I1" s="38" t="s">
        <v>77</v>
      </c>
      <c r="J1" s="38" t="s">
        <v>137</v>
      </c>
      <c r="K1" s="38" t="s">
        <v>78</v>
      </c>
      <c r="L1" s="38" t="s">
        <v>74</v>
      </c>
      <c r="M1" s="38" t="s">
        <v>137</v>
      </c>
      <c r="N1" s="38" t="s">
        <v>139</v>
      </c>
      <c r="O1" s="38" t="s">
        <v>136</v>
      </c>
      <c r="P1" s="38" t="s">
        <v>138</v>
      </c>
      <c r="Q1" s="38" t="s">
        <v>83</v>
      </c>
      <c r="R1" s="38" t="s">
        <v>84</v>
      </c>
      <c r="S1" s="38" t="s">
        <v>85</v>
      </c>
      <c r="T1" s="39" t="s">
        <v>135</v>
      </c>
      <c r="U1" s="134" t="s">
        <v>82</v>
      </c>
      <c r="V1" s="135"/>
    </row>
    <row r="2" spans="1:22" ht="15" customHeight="1">
      <c r="A2" s="111"/>
      <c r="B2" s="58" t="s">
        <v>103</v>
      </c>
      <c r="C2" s="95">
        <f>VLOOKUP(B2,Lifts_Alphabetical[],2,FALSE)</f>
        <v>2.4</v>
      </c>
      <c r="D2" s="95"/>
      <c r="E2" s="56" t="s">
        <v>104</v>
      </c>
      <c r="F2" s="95">
        <f>VLOOKUP(E2,Lifts_Alphabetical[],2,FALSE)</f>
        <v>3</v>
      </c>
      <c r="G2" s="95">
        <v>3</v>
      </c>
      <c r="H2" s="86" t="s">
        <v>79</v>
      </c>
      <c r="I2" s="95">
        <f>VLOOKUP(H2,Lifts_Alphabetical[],2,FALSE)</f>
        <v>0</v>
      </c>
      <c r="J2" s="95"/>
      <c r="K2" s="86" t="s">
        <v>79</v>
      </c>
      <c r="L2" s="53">
        <f>VLOOKUP(K2,Lifts_Alphabetical[],2,FALSE)</f>
        <v>0</v>
      </c>
      <c r="M2" s="95"/>
      <c r="N2" s="95"/>
      <c r="O2" s="53">
        <f t="shared" ref="O2:O11" si="0">MIN(10,(C2+F2+I2+L2))</f>
        <v>5.4</v>
      </c>
      <c r="P2" s="76">
        <f>MIN(10,(D2+G2+J2+M2+N2))</f>
        <v>3</v>
      </c>
      <c r="Q2" s="60">
        <v>5</v>
      </c>
      <c r="R2" s="60">
        <v>4</v>
      </c>
      <c r="S2" s="60">
        <v>5</v>
      </c>
      <c r="T2" s="55">
        <f>IF((SUM(Q2:S2)&gt;0),(O2-P2+AVERAGE(Q2:S2)),(O2-P2))</f>
        <v>7.0666666666666673</v>
      </c>
      <c r="U2" s="130">
        <f>(MAX(T2:T11)+LARGE(T2:T11,2))/2</f>
        <v>11.4</v>
      </c>
      <c r="V2" s="131"/>
    </row>
    <row r="3" spans="1:22" ht="15" thickBot="1">
      <c r="A3" s="111"/>
      <c r="B3" s="96" t="s">
        <v>100</v>
      </c>
      <c r="C3" s="95">
        <f>VLOOKUP(B3,Lifts_Alphabetical[],2,FALSE)</f>
        <v>2.6</v>
      </c>
      <c r="D3" s="95"/>
      <c r="E3" s="56" t="s">
        <v>101</v>
      </c>
      <c r="F3" s="95">
        <f>VLOOKUP(E3,Lifts_Alphabetical[],2,FALSE)</f>
        <v>2.8</v>
      </c>
      <c r="G3" s="95"/>
      <c r="H3" s="56" t="s">
        <v>102</v>
      </c>
      <c r="I3" s="95">
        <f>VLOOKUP(H3,Lifts_Alphabetical[],2,FALSE)</f>
        <v>3.3</v>
      </c>
      <c r="J3" s="95"/>
      <c r="K3" s="56" t="s">
        <v>130</v>
      </c>
      <c r="L3" s="53">
        <f>VLOOKUP(K3,Lifts_Alphabetical[],2,FALSE)</f>
        <v>1.6</v>
      </c>
      <c r="M3" s="95"/>
      <c r="N3" s="95"/>
      <c r="O3" s="53">
        <f t="shared" si="0"/>
        <v>10</v>
      </c>
      <c r="P3" s="76">
        <f t="shared" ref="P3:P11" si="1">D3+G3+J3+M3+N3</f>
        <v>0</v>
      </c>
      <c r="Q3" s="61">
        <v>5.2</v>
      </c>
      <c r="R3" s="61">
        <v>6.5</v>
      </c>
      <c r="S3" s="61">
        <v>5.5</v>
      </c>
      <c r="T3" s="55">
        <f t="shared" ref="T3:T11" si="2">IF((SUM(Q3:S3)&gt;0),(O3-P3+AVERAGE(Q3:S3)),(O3-P3))</f>
        <v>15.733333333333334</v>
      </c>
      <c r="U3" s="132"/>
      <c r="V3" s="133"/>
    </row>
    <row r="4" spans="1:22">
      <c r="A4" s="111"/>
      <c r="B4" s="58" t="s">
        <v>79</v>
      </c>
      <c r="C4" s="95">
        <f>VLOOKUP(B4,Lifts_Alphabetical[],2,FALSE)</f>
        <v>0</v>
      </c>
      <c r="D4" s="95"/>
      <c r="E4" s="86" t="s">
        <v>79</v>
      </c>
      <c r="F4" s="95">
        <f>VLOOKUP(E4,Lifts_Alphabetical[],2,FALSE)</f>
        <v>0</v>
      </c>
      <c r="G4" s="95"/>
      <c r="H4" s="86" t="s">
        <v>79</v>
      </c>
      <c r="I4" s="95">
        <f>VLOOKUP(H4,Lifts_Alphabetical[],2,FALSE)</f>
        <v>0</v>
      </c>
      <c r="J4" s="95"/>
      <c r="K4" s="86" t="s">
        <v>79</v>
      </c>
      <c r="L4" s="53">
        <f>VLOOKUP(K4,Lifts_Alphabetical[],2,FALSE)</f>
        <v>0</v>
      </c>
      <c r="M4" s="95"/>
      <c r="N4" s="95"/>
      <c r="O4" s="53">
        <f t="shared" si="0"/>
        <v>0</v>
      </c>
      <c r="P4" s="76">
        <f t="shared" si="1"/>
        <v>0</v>
      </c>
      <c r="Q4" s="61"/>
      <c r="R4" s="61"/>
      <c r="S4" s="61"/>
      <c r="T4" s="70">
        <f t="shared" si="2"/>
        <v>0</v>
      </c>
      <c r="U4" s="28"/>
    </row>
    <row r="5" spans="1:22">
      <c r="A5" s="111"/>
      <c r="B5" s="58" t="s">
        <v>79</v>
      </c>
      <c r="C5" s="95">
        <f>VLOOKUP(B5,Lifts_Alphabetical[],2,FALSE)</f>
        <v>0</v>
      </c>
      <c r="D5" s="95"/>
      <c r="E5" s="86" t="s">
        <v>79</v>
      </c>
      <c r="F5" s="95">
        <f>VLOOKUP(E5,Lifts_Alphabetical[],2,FALSE)</f>
        <v>0</v>
      </c>
      <c r="G5" s="95"/>
      <c r="H5" s="86" t="s">
        <v>79</v>
      </c>
      <c r="I5" s="95">
        <f>VLOOKUP(H5,Lifts_Alphabetical[],2,FALSE)</f>
        <v>0</v>
      </c>
      <c r="J5" s="95"/>
      <c r="K5" s="86" t="s">
        <v>79</v>
      </c>
      <c r="L5" s="53">
        <f>VLOOKUP(K5,Lifts_Alphabetical[],2,FALSE)</f>
        <v>0</v>
      </c>
      <c r="M5" s="95"/>
      <c r="N5" s="95"/>
      <c r="O5" s="53">
        <f t="shared" si="0"/>
        <v>0</v>
      </c>
      <c r="P5" s="76">
        <f t="shared" si="1"/>
        <v>0</v>
      </c>
      <c r="Q5" s="61"/>
      <c r="R5" s="61"/>
      <c r="S5" s="61"/>
      <c r="T5" s="71">
        <f t="shared" si="2"/>
        <v>0</v>
      </c>
      <c r="U5" s="28"/>
    </row>
    <row r="6" spans="1:22">
      <c r="A6" s="111"/>
      <c r="B6" s="58" t="s">
        <v>79</v>
      </c>
      <c r="C6" s="95">
        <f>VLOOKUP(B6,Lifts_Alphabetical[],2,FALSE)</f>
        <v>0</v>
      </c>
      <c r="D6" s="95"/>
      <c r="E6" s="86" t="s">
        <v>79</v>
      </c>
      <c r="F6" s="95">
        <f>VLOOKUP(E6,Lifts_Alphabetical[],2,FALSE)</f>
        <v>0</v>
      </c>
      <c r="G6" s="95"/>
      <c r="H6" s="86" t="s">
        <v>79</v>
      </c>
      <c r="I6" s="95">
        <f>VLOOKUP(H6,Lifts_Alphabetical[],2,FALSE)</f>
        <v>0</v>
      </c>
      <c r="J6" s="95"/>
      <c r="K6" s="86" t="s">
        <v>79</v>
      </c>
      <c r="L6" s="53">
        <f>VLOOKUP(K6,Lifts_Alphabetical[],2,FALSE)</f>
        <v>0</v>
      </c>
      <c r="M6" s="95"/>
      <c r="N6" s="95"/>
      <c r="O6" s="53">
        <f t="shared" si="0"/>
        <v>0</v>
      </c>
      <c r="P6" s="76">
        <f t="shared" si="1"/>
        <v>0</v>
      </c>
      <c r="Q6" s="61"/>
      <c r="R6" s="61"/>
      <c r="S6" s="61"/>
      <c r="T6" s="71">
        <f t="shared" si="2"/>
        <v>0</v>
      </c>
      <c r="U6" s="28"/>
    </row>
    <row r="7" spans="1:22">
      <c r="A7" s="111"/>
      <c r="B7" s="58" t="s">
        <v>79</v>
      </c>
      <c r="C7" s="95">
        <f>VLOOKUP(B7,Lifts_Alphabetical[],2,FALSE)</f>
        <v>0</v>
      </c>
      <c r="D7" s="95"/>
      <c r="E7" s="86" t="s">
        <v>79</v>
      </c>
      <c r="F7" s="95">
        <f>VLOOKUP(E7,Lifts_Alphabetical[],2,FALSE)</f>
        <v>0</v>
      </c>
      <c r="G7" s="95"/>
      <c r="H7" s="86" t="s">
        <v>79</v>
      </c>
      <c r="I7" s="95">
        <f>VLOOKUP(H7,Lifts_Alphabetical[],2,FALSE)</f>
        <v>0</v>
      </c>
      <c r="J7" s="95"/>
      <c r="K7" s="86" t="s">
        <v>79</v>
      </c>
      <c r="L7" s="53">
        <f>VLOOKUP(K7,Lifts_Alphabetical[],2,FALSE)</f>
        <v>0</v>
      </c>
      <c r="M7" s="95"/>
      <c r="N7" s="95"/>
      <c r="O7" s="53">
        <f t="shared" si="0"/>
        <v>0</v>
      </c>
      <c r="P7" s="76">
        <f t="shared" si="1"/>
        <v>0</v>
      </c>
      <c r="Q7" s="61"/>
      <c r="R7" s="61"/>
      <c r="S7" s="61"/>
      <c r="T7" s="71">
        <f t="shared" si="2"/>
        <v>0</v>
      </c>
      <c r="U7" s="28"/>
      <c r="V7" t="s">
        <v>51</v>
      </c>
    </row>
    <row r="8" spans="1:22">
      <c r="A8" s="111"/>
      <c r="B8" s="58" t="s">
        <v>79</v>
      </c>
      <c r="C8" s="95">
        <f>VLOOKUP(B8,Lifts_Alphabetical[],2,FALSE)</f>
        <v>0</v>
      </c>
      <c r="D8" s="95"/>
      <c r="E8" s="86" t="s">
        <v>79</v>
      </c>
      <c r="F8" s="95">
        <f>VLOOKUP(E8,Lifts_Alphabetical[],2,FALSE)</f>
        <v>0</v>
      </c>
      <c r="G8" s="95"/>
      <c r="H8" s="86" t="s">
        <v>79</v>
      </c>
      <c r="I8" s="95">
        <f>VLOOKUP(H8,Lifts_Alphabetical[],2,FALSE)</f>
        <v>0</v>
      </c>
      <c r="J8" s="95"/>
      <c r="K8" s="86" t="s">
        <v>79</v>
      </c>
      <c r="L8" s="53">
        <f>VLOOKUP(K8,Lifts_Alphabetical[],2,FALSE)</f>
        <v>0</v>
      </c>
      <c r="M8" s="95"/>
      <c r="N8" s="95"/>
      <c r="O8" s="53">
        <f t="shared" si="0"/>
        <v>0</v>
      </c>
      <c r="P8" s="76">
        <f t="shared" si="1"/>
        <v>0</v>
      </c>
      <c r="Q8" s="61"/>
      <c r="R8" s="61"/>
      <c r="S8" s="61"/>
      <c r="T8" s="71">
        <f t="shared" si="2"/>
        <v>0</v>
      </c>
      <c r="U8" s="28"/>
    </row>
    <row r="9" spans="1:22">
      <c r="A9" s="111"/>
      <c r="B9" s="94" t="s">
        <v>79</v>
      </c>
      <c r="C9" s="95">
        <f>VLOOKUP(B9,Lifts_Alphabetical[],2,FALSE)</f>
        <v>0</v>
      </c>
      <c r="D9" s="95"/>
      <c r="E9" s="86" t="s">
        <v>79</v>
      </c>
      <c r="F9" s="95">
        <f>VLOOKUP(E9,Lifts_Alphabetical[],2,FALSE)</f>
        <v>0</v>
      </c>
      <c r="G9" s="95"/>
      <c r="H9" s="86" t="s">
        <v>79</v>
      </c>
      <c r="I9" s="95">
        <f>VLOOKUP(H9,Lifts_Alphabetical[],2,FALSE)</f>
        <v>0</v>
      </c>
      <c r="J9" s="95"/>
      <c r="K9" s="86" t="s">
        <v>79</v>
      </c>
      <c r="L9" s="53">
        <f>VLOOKUP(K9,Lifts_Alphabetical[],2,FALSE)</f>
        <v>0</v>
      </c>
      <c r="M9" s="95"/>
      <c r="N9" s="95"/>
      <c r="O9" s="53">
        <f t="shared" si="0"/>
        <v>0</v>
      </c>
      <c r="P9" s="76">
        <f t="shared" si="1"/>
        <v>0</v>
      </c>
      <c r="Q9" s="61"/>
      <c r="R9" s="61"/>
      <c r="S9" s="61"/>
      <c r="T9" s="71">
        <f t="shared" si="2"/>
        <v>0</v>
      </c>
      <c r="U9" s="28"/>
    </row>
    <row r="10" spans="1:22">
      <c r="A10" s="111"/>
      <c r="B10" s="94" t="s">
        <v>79</v>
      </c>
      <c r="C10" s="95">
        <f>VLOOKUP(B10,Lifts_Alphabetical[],2,FALSE)</f>
        <v>0</v>
      </c>
      <c r="D10" s="95"/>
      <c r="E10" s="86" t="s">
        <v>79</v>
      </c>
      <c r="F10" s="95">
        <f>VLOOKUP(E10,Lifts_Alphabetical[],2,FALSE)</f>
        <v>0</v>
      </c>
      <c r="G10" s="95"/>
      <c r="H10" s="86" t="s">
        <v>79</v>
      </c>
      <c r="I10" s="95">
        <f>VLOOKUP(H10,Lifts_Alphabetical[],2,FALSE)</f>
        <v>0</v>
      </c>
      <c r="J10" s="95"/>
      <c r="K10" s="86" t="s">
        <v>79</v>
      </c>
      <c r="L10" s="53">
        <f>VLOOKUP(K10,Lifts_Alphabetical[],2,FALSE)</f>
        <v>0</v>
      </c>
      <c r="M10" s="95"/>
      <c r="N10" s="95"/>
      <c r="O10" s="53">
        <f t="shared" si="0"/>
        <v>0</v>
      </c>
      <c r="P10" s="76">
        <f t="shared" si="1"/>
        <v>0</v>
      </c>
      <c r="Q10" s="61"/>
      <c r="R10" s="61"/>
      <c r="S10" s="61"/>
      <c r="T10" s="71">
        <f t="shared" si="2"/>
        <v>0</v>
      </c>
      <c r="U10" s="28"/>
    </row>
    <row r="11" spans="1:22" ht="15" thickBot="1">
      <c r="A11" s="112"/>
      <c r="B11" s="97" t="s">
        <v>79</v>
      </c>
      <c r="C11" s="98">
        <f>VLOOKUP(B11,Lifts_Alphabetical[],2,FALSE)</f>
        <v>0</v>
      </c>
      <c r="D11" s="98"/>
      <c r="E11" s="99" t="s">
        <v>79</v>
      </c>
      <c r="F11" s="98">
        <f>VLOOKUP(E11,Lifts_Alphabetical[],2,FALSE)</f>
        <v>0</v>
      </c>
      <c r="G11" s="98"/>
      <c r="H11" s="99" t="s">
        <v>79</v>
      </c>
      <c r="I11" s="98">
        <f>VLOOKUP(H11,Lifts_Alphabetical[],2,FALSE)</f>
        <v>0</v>
      </c>
      <c r="J11" s="98"/>
      <c r="K11" s="99" t="s">
        <v>79</v>
      </c>
      <c r="L11" s="54">
        <f>VLOOKUP(K11,Lifts_Alphabetical[],2,FALSE)</f>
        <v>0</v>
      </c>
      <c r="M11" s="98"/>
      <c r="N11" s="98"/>
      <c r="O11" s="54">
        <f t="shared" si="0"/>
        <v>0</v>
      </c>
      <c r="P11" s="76">
        <f t="shared" si="1"/>
        <v>0</v>
      </c>
      <c r="Q11" s="62"/>
      <c r="R11" s="62"/>
      <c r="S11" s="62"/>
      <c r="T11" s="72">
        <f t="shared" si="2"/>
        <v>0</v>
      </c>
      <c r="U11" s="28"/>
    </row>
    <row r="12" spans="1:22" ht="15" thickBot="1">
      <c r="A12" s="113" t="s">
        <v>147</v>
      </c>
      <c r="B12" s="42" t="s">
        <v>73</v>
      </c>
      <c r="C12" s="43" t="s">
        <v>74</v>
      </c>
      <c r="D12" s="43" t="s">
        <v>137</v>
      </c>
      <c r="E12" s="43" t="s">
        <v>75</v>
      </c>
      <c r="F12" s="43" t="s">
        <v>74</v>
      </c>
      <c r="G12" s="43" t="s">
        <v>137</v>
      </c>
      <c r="H12" s="43" t="s">
        <v>76</v>
      </c>
      <c r="I12" s="43" t="s">
        <v>77</v>
      </c>
      <c r="J12" s="43" t="s">
        <v>137</v>
      </c>
      <c r="K12" s="43" t="s">
        <v>78</v>
      </c>
      <c r="L12" s="43" t="s">
        <v>74</v>
      </c>
      <c r="M12" s="43" t="s">
        <v>137</v>
      </c>
      <c r="N12" s="43" t="s">
        <v>139</v>
      </c>
      <c r="O12" s="43" t="s">
        <v>136</v>
      </c>
      <c r="P12" s="43" t="s">
        <v>138</v>
      </c>
      <c r="Q12" s="43" t="s">
        <v>86</v>
      </c>
      <c r="R12" s="43" t="s">
        <v>84</v>
      </c>
      <c r="S12" s="43" t="s">
        <v>85</v>
      </c>
      <c r="T12" s="49" t="s">
        <v>135</v>
      </c>
      <c r="U12" s="136" t="s">
        <v>82</v>
      </c>
      <c r="V12" s="137"/>
    </row>
    <row r="13" spans="1:22" ht="15" customHeight="1">
      <c r="A13" s="114"/>
      <c r="B13" s="58" t="s">
        <v>116</v>
      </c>
      <c r="C13" s="30">
        <f>VLOOKUP(B13,Lifts_Alphabetical[],2,FALSE)</f>
        <v>1.3</v>
      </c>
      <c r="D13" s="30"/>
      <c r="E13" s="56" t="s">
        <v>79</v>
      </c>
      <c r="F13" s="30">
        <f>VLOOKUP(E13,Lifts_Alphabetical[],2,FALSE)</f>
        <v>0</v>
      </c>
      <c r="G13" s="30"/>
      <c r="H13" s="56" t="s">
        <v>79</v>
      </c>
      <c r="I13" s="30">
        <f>VLOOKUP(H13,Lifts_Alphabetical[],2,FALSE)</f>
        <v>0</v>
      </c>
      <c r="J13" s="30"/>
      <c r="K13" s="56" t="s">
        <v>79</v>
      </c>
      <c r="L13" s="30">
        <f>VLOOKUP(K13,Lifts_Alphabetical[],2,FALSE)</f>
        <v>0</v>
      </c>
      <c r="M13" s="30"/>
      <c r="N13" s="30"/>
      <c r="O13" s="30">
        <f>MIN(10,(C13+F13+I13+L13))</f>
        <v>1.3</v>
      </c>
      <c r="P13" s="76">
        <f>MIN(10,(D13+G13+J13+M13+N13))</f>
        <v>0</v>
      </c>
      <c r="Q13" s="63">
        <v>3</v>
      </c>
      <c r="R13" s="63">
        <v>2</v>
      </c>
      <c r="S13" s="63">
        <v>2.5</v>
      </c>
      <c r="T13" s="55">
        <f>IF((SUM(Q13:S13)&gt;0),(O13-P13+AVERAGE(Q13:S13)),(O13-P13))</f>
        <v>3.8</v>
      </c>
      <c r="U13" s="122">
        <f>(MAX(T13:T22)+LARGE(T13:T22,2))/2</f>
        <v>4.5</v>
      </c>
      <c r="V13" s="123"/>
    </row>
    <row r="14" spans="1:22" ht="15" thickBot="1">
      <c r="A14" s="114"/>
      <c r="B14" s="58" t="s">
        <v>129</v>
      </c>
      <c r="C14" s="30">
        <f>VLOOKUP(B14,Lifts_Alphabetical[],2,FALSE)</f>
        <v>0.5</v>
      </c>
      <c r="D14" s="30"/>
      <c r="E14" s="56" t="s">
        <v>79</v>
      </c>
      <c r="F14" s="30">
        <f>VLOOKUP(E14,Lifts_Alphabetical[],2,FALSE)</f>
        <v>0</v>
      </c>
      <c r="G14" s="30"/>
      <c r="H14" s="56" t="s">
        <v>79</v>
      </c>
      <c r="I14" s="30">
        <f>VLOOKUP(H14,Lifts_Alphabetical[],2,FALSE)</f>
        <v>0</v>
      </c>
      <c r="J14" s="30"/>
      <c r="K14" s="56" t="s">
        <v>79</v>
      </c>
      <c r="L14" s="30">
        <f>VLOOKUP(K14,Lifts_Alphabetical[],2,FALSE)</f>
        <v>0</v>
      </c>
      <c r="M14" s="30"/>
      <c r="N14" s="30"/>
      <c r="O14" s="30">
        <f>MIN(10,(C14+F14+I14+L14))</f>
        <v>0.5</v>
      </c>
      <c r="P14" s="76">
        <f t="shared" ref="P14:P22" si="3">D14+G14+J14+M14+N14</f>
        <v>0</v>
      </c>
      <c r="Q14" s="64">
        <v>3.5</v>
      </c>
      <c r="R14" s="64">
        <v>3.5</v>
      </c>
      <c r="S14" s="64">
        <v>3</v>
      </c>
      <c r="T14" s="55">
        <f t="shared" ref="T14:T22" si="4">IF((SUM(Q14:S14)&gt;0),(O14-P14+AVERAGE(Q14:S14)),(O14-P14))</f>
        <v>3.8333333333333335</v>
      </c>
      <c r="U14" s="124"/>
      <c r="V14" s="125"/>
    </row>
    <row r="15" spans="1:22">
      <c r="A15" s="114"/>
      <c r="B15" s="58" t="s">
        <v>99</v>
      </c>
      <c r="C15" s="30">
        <f>VLOOKUP(B15,Lifts_Alphabetical[],2,FALSE)</f>
        <v>1.8</v>
      </c>
      <c r="D15" s="30"/>
      <c r="E15" s="56" t="s">
        <v>120</v>
      </c>
      <c r="F15" s="30">
        <f>VLOOKUP(E15,Lifts_Alphabetical[],2,FALSE)</f>
        <v>1.2</v>
      </c>
      <c r="G15" s="30">
        <v>1</v>
      </c>
      <c r="H15" s="56" t="s">
        <v>79</v>
      </c>
      <c r="I15" s="30">
        <f>VLOOKUP(H15,Lifts_Alphabetical[],2,FALSE)</f>
        <v>0</v>
      </c>
      <c r="J15" s="30"/>
      <c r="K15" s="56" t="s">
        <v>79</v>
      </c>
      <c r="L15" s="30">
        <f>VLOOKUP(K15,Lifts_Alphabetical[],2,FALSE)</f>
        <v>0</v>
      </c>
      <c r="M15" s="30"/>
      <c r="N15" s="30"/>
      <c r="O15" s="30">
        <f>MIN(10,(C15+F15+I15+L15))</f>
        <v>3</v>
      </c>
      <c r="P15" s="76">
        <f t="shared" si="3"/>
        <v>1</v>
      </c>
      <c r="Q15" s="64">
        <v>3</v>
      </c>
      <c r="R15" s="64">
        <v>3</v>
      </c>
      <c r="S15" s="64">
        <v>3.5</v>
      </c>
      <c r="T15" s="70">
        <f t="shared" si="4"/>
        <v>5.1666666666666661</v>
      </c>
      <c r="U15" s="28"/>
    </row>
    <row r="16" spans="1:22">
      <c r="A16" s="114"/>
      <c r="B16" s="58" t="s">
        <v>79</v>
      </c>
      <c r="C16" s="30">
        <f>VLOOKUP(B16,Lifts_Alphabetical[],2,FALSE)</f>
        <v>0</v>
      </c>
      <c r="D16" s="30"/>
      <c r="E16" s="56" t="s">
        <v>79</v>
      </c>
      <c r="F16" s="30">
        <f>VLOOKUP(E16,Lifts_Alphabetical[],2,FALSE)</f>
        <v>0</v>
      </c>
      <c r="G16" s="30"/>
      <c r="H16" s="56" t="s">
        <v>79</v>
      </c>
      <c r="I16" s="30">
        <f>VLOOKUP(H16,Lifts_Alphabetical[],2,FALSE)</f>
        <v>0</v>
      </c>
      <c r="J16" s="30"/>
      <c r="K16" s="56" t="s">
        <v>79</v>
      </c>
      <c r="L16" s="30">
        <f>VLOOKUP(K16,Lifts_Alphabetical[],2,FALSE)</f>
        <v>0</v>
      </c>
      <c r="M16" s="30"/>
      <c r="N16" s="30"/>
      <c r="O16" s="30">
        <f>MIN(10,(C16+F16+I16+L16))</f>
        <v>0</v>
      </c>
      <c r="P16" s="76">
        <f t="shared" si="3"/>
        <v>0</v>
      </c>
      <c r="Q16" s="64"/>
      <c r="R16" s="64"/>
      <c r="S16" s="64"/>
      <c r="T16" s="71">
        <f t="shared" si="4"/>
        <v>0</v>
      </c>
      <c r="U16" s="28"/>
    </row>
    <row r="17" spans="1:22">
      <c r="A17" s="114"/>
      <c r="B17" s="66" t="s">
        <v>79</v>
      </c>
      <c r="C17" s="37">
        <f>VLOOKUP(B17,Lifts_Alphabetical[],2,FALSE)</f>
        <v>0</v>
      </c>
      <c r="D17" s="37"/>
      <c r="E17" s="68" t="s">
        <v>79</v>
      </c>
      <c r="F17" s="37">
        <f>VLOOKUP(E17,Lifts_Alphabetical[],2,FALSE)</f>
        <v>0</v>
      </c>
      <c r="G17" s="37"/>
      <c r="H17" s="68" t="s">
        <v>79</v>
      </c>
      <c r="I17" s="37">
        <f>VLOOKUP(H17,Lifts_Alphabetical[],2,FALSE)</f>
        <v>0</v>
      </c>
      <c r="J17" s="37"/>
      <c r="K17" s="68" t="s">
        <v>79</v>
      </c>
      <c r="L17" s="37">
        <f>VLOOKUP(K17,Lifts_Alphabetical[],2,FALSE)</f>
        <v>0</v>
      </c>
      <c r="M17" s="37"/>
      <c r="N17" s="37"/>
      <c r="O17" s="37">
        <f t="shared" ref="O17:O22" si="5">MIN(10,(C17+F17+I17+L17))</f>
        <v>0</v>
      </c>
      <c r="P17" s="76">
        <f t="shared" si="3"/>
        <v>0</v>
      </c>
      <c r="Q17" s="64"/>
      <c r="R17" s="64"/>
      <c r="S17" s="64"/>
      <c r="T17" s="71">
        <f t="shared" si="4"/>
        <v>0</v>
      </c>
    </row>
    <row r="18" spans="1:22">
      <c r="A18" s="114"/>
      <c r="B18" s="66" t="s">
        <v>79</v>
      </c>
      <c r="C18" s="37">
        <f>VLOOKUP(B18,Lifts_Alphabetical[],2,FALSE)</f>
        <v>0</v>
      </c>
      <c r="D18" s="37"/>
      <c r="E18" s="68" t="s">
        <v>79</v>
      </c>
      <c r="F18" s="37">
        <f>VLOOKUP(E18,Lifts_Alphabetical[],2,FALSE)</f>
        <v>0</v>
      </c>
      <c r="G18" s="37"/>
      <c r="H18" s="68" t="s">
        <v>79</v>
      </c>
      <c r="I18" s="37">
        <f>VLOOKUP(H18,Lifts_Alphabetical[],2,FALSE)</f>
        <v>0</v>
      </c>
      <c r="J18" s="37"/>
      <c r="K18" s="68" t="s">
        <v>79</v>
      </c>
      <c r="L18" s="37">
        <f>VLOOKUP(K18,Lifts_Alphabetical[],2,FALSE)</f>
        <v>0</v>
      </c>
      <c r="M18" s="37"/>
      <c r="N18" s="37"/>
      <c r="O18" s="37">
        <f t="shared" si="5"/>
        <v>0</v>
      </c>
      <c r="P18" s="76">
        <f t="shared" si="3"/>
        <v>0</v>
      </c>
      <c r="Q18" s="64"/>
      <c r="R18" s="64"/>
      <c r="S18" s="64"/>
      <c r="T18" s="71">
        <f t="shared" si="4"/>
        <v>0</v>
      </c>
      <c r="V18" t="s">
        <v>51</v>
      </c>
    </row>
    <row r="19" spans="1:22">
      <c r="A19" s="114"/>
      <c r="B19" s="66" t="s">
        <v>79</v>
      </c>
      <c r="C19" s="37">
        <f>VLOOKUP(B19,Lifts_Alphabetical[],2,FALSE)</f>
        <v>0</v>
      </c>
      <c r="D19" s="37"/>
      <c r="E19" s="68" t="s">
        <v>79</v>
      </c>
      <c r="F19" s="37">
        <f>VLOOKUP(E19,Lifts_Alphabetical[],2,FALSE)</f>
        <v>0</v>
      </c>
      <c r="G19" s="37"/>
      <c r="H19" s="68" t="s">
        <v>79</v>
      </c>
      <c r="I19" s="37">
        <f>VLOOKUP(H19,Lifts_Alphabetical[],2,FALSE)</f>
        <v>0</v>
      </c>
      <c r="J19" s="37"/>
      <c r="K19" s="68" t="s">
        <v>79</v>
      </c>
      <c r="L19" s="37">
        <f>VLOOKUP(K19,Lifts_Alphabetical[],2,FALSE)</f>
        <v>0</v>
      </c>
      <c r="M19" s="37"/>
      <c r="N19" s="37"/>
      <c r="O19" s="37">
        <f t="shared" si="5"/>
        <v>0</v>
      </c>
      <c r="P19" s="76">
        <f t="shared" si="3"/>
        <v>0</v>
      </c>
      <c r="Q19" s="64"/>
      <c r="R19" s="64"/>
      <c r="S19" s="64"/>
      <c r="T19" s="71">
        <f t="shared" si="4"/>
        <v>0</v>
      </c>
    </row>
    <row r="20" spans="1:22">
      <c r="A20" s="114"/>
      <c r="B20" s="66" t="s">
        <v>79</v>
      </c>
      <c r="C20" s="37">
        <f>VLOOKUP(B20,Lifts_Alphabetical[],2,FALSE)</f>
        <v>0</v>
      </c>
      <c r="D20" s="37"/>
      <c r="E20" s="68" t="s">
        <v>79</v>
      </c>
      <c r="F20" s="37">
        <f>VLOOKUP(E20,Lifts_Alphabetical[],2,FALSE)</f>
        <v>0</v>
      </c>
      <c r="G20" s="37"/>
      <c r="H20" s="68" t="s">
        <v>79</v>
      </c>
      <c r="I20" s="37">
        <f>VLOOKUP(H20,Lifts_Alphabetical[],2,FALSE)</f>
        <v>0</v>
      </c>
      <c r="J20" s="37"/>
      <c r="K20" s="68" t="s">
        <v>79</v>
      </c>
      <c r="L20" s="37">
        <f>VLOOKUP(K20,Lifts_Alphabetical[],2,FALSE)</f>
        <v>0</v>
      </c>
      <c r="M20" s="37"/>
      <c r="N20" s="37"/>
      <c r="O20" s="37">
        <f t="shared" si="5"/>
        <v>0</v>
      </c>
      <c r="P20" s="76">
        <f t="shared" si="3"/>
        <v>0</v>
      </c>
      <c r="Q20" s="64"/>
      <c r="R20" s="64"/>
      <c r="S20" s="64"/>
      <c r="T20" s="71">
        <f t="shared" si="4"/>
        <v>0</v>
      </c>
    </row>
    <row r="21" spans="1:22">
      <c r="A21" s="114"/>
      <c r="B21" s="66" t="s">
        <v>79</v>
      </c>
      <c r="C21" s="37">
        <f>VLOOKUP(B21,Lifts_Alphabetical[],2,FALSE)</f>
        <v>0</v>
      </c>
      <c r="D21" s="37"/>
      <c r="E21" s="68" t="s">
        <v>79</v>
      </c>
      <c r="F21" s="37">
        <f>VLOOKUP(E21,Lifts_Alphabetical[],2,FALSE)</f>
        <v>0</v>
      </c>
      <c r="G21" s="37"/>
      <c r="H21" s="68" t="s">
        <v>79</v>
      </c>
      <c r="I21" s="37">
        <f>VLOOKUP(H21,Lifts_Alphabetical[],2,FALSE)</f>
        <v>0</v>
      </c>
      <c r="J21" s="37"/>
      <c r="K21" s="68" t="s">
        <v>79</v>
      </c>
      <c r="L21" s="37">
        <f>VLOOKUP(K21,Lifts_Alphabetical[],2,FALSE)</f>
        <v>0</v>
      </c>
      <c r="M21" s="37"/>
      <c r="N21" s="37"/>
      <c r="O21" s="37">
        <f t="shared" si="5"/>
        <v>0</v>
      </c>
      <c r="P21" s="76">
        <f t="shared" si="3"/>
        <v>0</v>
      </c>
      <c r="Q21" s="64"/>
      <c r="R21" s="64"/>
      <c r="S21" s="64"/>
      <c r="T21" s="71">
        <f t="shared" si="4"/>
        <v>0</v>
      </c>
    </row>
    <row r="22" spans="1:22" ht="15" thickBot="1">
      <c r="A22" s="115"/>
      <c r="B22" s="67" t="s">
        <v>79</v>
      </c>
      <c r="C22" s="44">
        <f>VLOOKUP(B22,Lifts_Alphabetical[],2,FALSE)</f>
        <v>0</v>
      </c>
      <c r="D22" s="44"/>
      <c r="E22" s="69" t="s">
        <v>79</v>
      </c>
      <c r="F22" s="44">
        <f>VLOOKUP(E22,Lifts_Alphabetical[],2,FALSE)</f>
        <v>0</v>
      </c>
      <c r="G22" s="44"/>
      <c r="H22" s="69" t="s">
        <v>79</v>
      </c>
      <c r="I22" s="44">
        <f>VLOOKUP(H22,Lifts_Alphabetical[],2,FALSE)</f>
        <v>0</v>
      </c>
      <c r="J22" s="44"/>
      <c r="K22" s="69" t="s">
        <v>79</v>
      </c>
      <c r="L22" s="44">
        <f>VLOOKUP(K22,Lifts_Alphabetical[],2,FALSE)</f>
        <v>0</v>
      </c>
      <c r="M22" s="44"/>
      <c r="N22" s="44"/>
      <c r="O22" s="44">
        <f t="shared" si="5"/>
        <v>0</v>
      </c>
      <c r="P22" s="76">
        <f t="shared" si="3"/>
        <v>0</v>
      </c>
      <c r="Q22" s="65"/>
      <c r="R22" s="65"/>
      <c r="S22" s="65"/>
      <c r="T22" s="72">
        <f t="shared" si="4"/>
        <v>0</v>
      </c>
    </row>
    <row r="23" spans="1:22" ht="15" thickBot="1">
      <c r="A23" s="116" t="s">
        <v>148</v>
      </c>
      <c r="B23" s="45" t="s">
        <v>73</v>
      </c>
      <c r="C23" s="46" t="s">
        <v>74</v>
      </c>
      <c r="D23" s="46" t="s">
        <v>137</v>
      </c>
      <c r="E23" s="46" t="s">
        <v>75</v>
      </c>
      <c r="F23" s="46" t="s">
        <v>74</v>
      </c>
      <c r="G23" s="46" t="s">
        <v>137</v>
      </c>
      <c r="H23" s="46" t="s">
        <v>76</v>
      </c>
      <c r="I23" s="46" t="s">
        <v>77</v>
      </c>
      <c r="J23" s="46" t="s">
        <v>137</v>
      </c>
      <c r="K23" s="46" t="s">
        <v>78</v>
      </c>
      <c r="L23" s="46" t="s">
        <v>74</v>
      </c>
      <c r="M23" s="46" t="s">
        <v>137</v>
      </c>
      <c r="N23" s="46" t="s">
        <v>139</v>
      </c>
      <c r="O23" s="46" t="s">
        <v>136</v>
      </c>
      <c r="P23" s="46" t="s">
        <v>138</v>
      </c>
      <c r="Q23" s="46" t="s">
        <v>86</v>
      </c>
      <c r="R23" s="46" t="s">
        <v>84</v>
      </c>
      <c r="S23" s="46" t="s">
        <v>85</v>
      </c>
      <c r="T23" s="50" t="s">
        <v>135</v>
      </c>
      <c r="U23" s="126" t="s">
        <v>82</v>
      </c>
      <c r="V23" s="127"/>
    </row>
    <row r="24" spans="1:22">
      <c r="A24" s="117"/>
      <c r="B24" s="58" t="s">
        <v>114</v>
      </c>
      <c r="C24" s="30">
        <f>VLOOKUP(B24,Lifts_Alphabetical[],2,FALSE)</f>
        <v>0.5</v>
      </c>
      <c r="D24" s="30"/>
      <c r="E24" s="56" t="s">
        <v>117</v>
      </c>
      <c r="F24" s="30">
        <f>VLOOKUP(E24,Lifts_Alphabetical[],2,FALSE)</f>
        <v>0.9</v>
      </c>
      <c r="G24" s="30">
        <v>0.9</v>
      </c>
      <c r="H24" s="56" t="s">
        <v>79</v>
      </c>
      <c r="I24" s="30">
        <f>VLOOKUP(H24,Lifts_Alphabetical[],2,FALSE)</f>
        <v>0</v>
      </c>
      <c r="J24" s="30"/>
      <c r="K24" s="56" t="s">
        <v>79</v>
      </c>
      <c r="L24" s="30">
        <f>VLOOKUP(K24,Lifts_Alphabetical[],2,FALSE)</f>
        <v>0</v>
      </c>
      <c r="M24" s="30"/>
      <c r="N24" s="30"/>
      <c r="O24" s="30">
        <f>MIN(10,(C24+F24+I24+L24))</f>
        <v>1.4</v>
      </c>
      <c r="P24" s="76">
        <f>MIN(10,(D24+G24+J24+M24+N24))</f>
        <v>0.9</v>
      </c>
      <c r="Q24" s="60">
        <v>1.5</v>
      </c>
      <c r="R24" s="60">
        <v>1.5</v>
      </c>
      <c r="S24" s="60">
        <v>1.5</v>
      </c>
      <c r="T24" s="55">
        <f>IF((SUM(Q24:S24)&gt;0),(O24-P24+AVERAGE(Q24:S24)),(O24-P24))</f>
        <v>2</v>
      </c>
      <c r="U24" s="148">
        <f>(MAX(T24:T33)+LARGE(T24:T33,2))/2</f>
        <v>1.9166666666666665</v>
      </c>
      <c r="V24" s="149"/>
    </row>
    <row r="25" spans="1:22" ht="15" thickBot="1">
      <c r="A25" s="117"/>
      <c r="B25" s="58" t="s">
        <v>79</v>
      </c>
      <c r="C25" s="30">
        <f>VLOOKUP(B25,Lifts_Alphabetical[],2,FALSE)</f>
        <v>0</v>
      </c>
      <c r="D25" s="30"/>
      <c r="E25" s="56" t="s">
        <v>79</v>
      </c>
      <c r="F25" s="30">
        <f>VLOOKUP(E25,Lifts_Alphabetical[],2,FALSE)</f>
        <v>0</v>
      </c>
      <c r="G25" s="30"/>
      <c r="H25" s="56" t="s">
        <v>79</v>
      </c>
      <c r="I25" s="30">
        <f>VLOOKUP(H25,Lifts_Alphabetical[],2,FALSE)</f>
        <v>0</v>
      </c>
      <c r="J25" s="30"/>
      <c r="K25" s="56" t="s">
        <v>79</v>
      </c>
      <c r="L25" s="30">
        <f>VLOOKUP(K25,Lifts_Alphabetical[],2,FALSE)</f>
        <v>0</v>
      </c>
      <c r="M25" s="30"/>
      <c r="N25" s="30"/>
      <c r="O25" s="30">
        <f>MIN(10,(C25+F25+I25+L25))</f>
        <v>0</v>
      </c>
      <c r="P25" s="76">
        <f t="shared" ref="P25:P33" si="6">D25+G25+J25+M25+N25</f>
        <v>0</v>
      </c>
      <c r="Q25" s="61">
        <v>2</v>
      </c>
      <c r="R25" s="61">
        <v>1.5</v>
      </c>
      <c r="S25" s="61">
        <v>2</v>
      </c>
      <c r="T25" s="55">
        <f t="shared" ref="T25:T33" si="7">IF((SUM(Q25:S25)&gt;0),(O25-P25+AVERAGE(Q25:S25)),(O25-P25))</f>
        <v>1.8333333333333333</v>
      </c>
      <c r="U25" s="150"/>
      <c r="V25" s="151"/>
    </row>
    <row r="26" spans="1:22">
      <c r="A26" s="117"/>
      <c r="B26" s="58" t="s">
        <v>79</v>
      </c>
      <c r="C26" s="30">
        <f>VLOOKUP(B26,Lifts_Alphabetical[],2,FALSE)</f>
        <v>0</v>
      </c>
      <c r="D26" s="30"/>
      <c r="E26" s="56" t="s">
        <v>79</v>
      </c>
      <c r="F26" s="30">
        <f>VLOOKUP(E26,Lifts_Alphabetical[],2,FALSE)</f>
        <v>0</v>
      </c>
      <c r="G26" s="30"/>
      <c r="H26" s="56" t="s">
        <v>79</v>
      </c>
      <c r="I26" s="30">
        <f>VLOOKUP(H26,Lifts_Alphabetical[],2,FALSE)</f>
        <v>0</v>
      </c>
      <c r="J26" s="30"/>
      <c r="K26" s="56" t="s">
        <v>79</v>
      </c>
      <c r="L26" s="30">
        <f>VLOOKUP(K26,Lifts_Alphabetical[],2,FALSE)</f>
        <v>0</v>
      </c>
      <c r="M26" s="30"/>
      <c r="N26" s="30"/>
      <c r="O26" s="30">
        <f>MIN(10,(C26+F26+I26+L26))</f>
        <v>0</v>
      </c>
      <c r="P26" s="76">
        <f t="shared" si="6"/>
        <v>0</v>
      </c>
      <c r="Q26" s="61"/>
      <c r="R26" s="61"/>
      <c r="S26" s="61"/>
      <c r="T26" s="70">
        <f t="shared" si="7"/>
        <v>0</v>
      </c>
      <c r="U26" s="152" t="s">
        <v>149</v>
      </c>
      <c r="V26" s="153"/>
    </row>
    <row r="27" spans="1:22">
      <c r="A27" s="117"/>
      <c r="B27" s="58" t="s">
        <v>79</v>
      </c>
      <c r="C27" s="30">
        <f>VLOOKUP(B27,Lifts_Alphabetical[],2,FALSE)</f>
        <v>0</v>
      </c>
      <c r="D27" s="30"/>
      <c r="E27" s="56" t="s">
        <v>79</v>
      </c>
      <c r="F27" s="30">
        <f>VLOOKUP(E27,Lifts_Alphabetical[],2,FALSE)</f>
        <v>0</v>
      </c>
      <c r="G27" s="30"/>
      <c r="H27" s="56" t="s">
        <v>79</v>
      </c>
      <c r="I27" s="30">
        <f>VLOOKUP(H27,Lifts_Alphabetical[],2,FALSE)</f>
        <v>0</v>
      </c>
      <c r="J27" s="30"/>
      <c r="K27" s="56" t="s">
        <v>79</v>
      </c>
      <c r="L27" s="30">
        <f>VLOOKUP(K27,Lifts_Alphabetical[],2,FALSE)</f>
        <v>0</v>
      </c>
      <c r="M27" s="30"/>
      <c r="N27" s="30"/>
      <c r="O27" s="30">
        <f>MIN(10,(C27+F27+I27+L27))</f>
        <v>0</v>
      </c>
      <c r="P27" s="76">
        <f t="shared" si="6"/>
        <v>0</v>
      </c>
      <c r="Q27" s="61"/>
      <c r="R27" s="61"/>
      <c r="S27" s="61"/>
      <c r="T27" s="71">
        <f t="shared" si="7"/>
        <v>0</v>
      </c>
    </row>
    <row r="28" spans="1:22">
      <c r="A28" s="117"/>
      <c r="B28" s="56" t="s">
        <v>79</v>
      </c>
      <c r="C28" s="30">
        <f>VLOOKUP(B28,Lifts_Alphabetical[],2,FALSE)</f>
        <v>0</v>
      </c>
      <c r="D28" s="30"/>
      <c r="E28" s="56" t="s">
        <v>79</v>
      </c>
      <c r="F28" s="30">
        <f>VLOOKUP(E28,Lifts_Alphabetical[],2,FALSE)</f>
        <v>0</v>
      </c>
      <c r="G28" s="30"/>
      <c r="H28" s="56" t="s">
        <v>79</v>
      </c>
      <c r="I28" s="30">
        <f>VLOOKUP(H28,Lifts_Alphabetical[],2,FALSE)</f>
        <v>0</v>
      </c>
      <c r="J28" s="30"/>
      <c r="K28" s="56" t="s">
        <v>79</v>
      </c>
      <c r="L28" s="30">
        <f>VLOOKUP(K28,Lifts_Alphabetical[],2,FALSE)</f>
        <v>0</v>
      </c>
      <c r="M28" s="30"/>
      <c r="N28" s="30"/>
      <c r="O28" s="30">
        <f t="shared" ref="O28:O33" si="8">MIN(10,(C28+F28+I28+L28))</f>
        <v>0</v>
      </c>
      <c r="P28" s="76">
        <f t="shared" si="6"/>
        <v>0</v>
      </c>
      <c r="Q28" s="61"/>
      <c r="R28" s="61"/>
      <c r="S28" s="61"/>
      <c r="T28" s="71">
        <f t="shared" si="7"/>
        <v>0</v>
      </c>
    </row>
    <row r="29" spans="1:22">
      <c r="A29" s="117"/>
      <c r="B29" s="56" t="s">
        <v>79</v>
      </c>
      <c r="C29" s="30">
        <f>VLOOKUP(B29,Lifts_Alphabetical[],2,FALSE)</f>
        <v>0</v>
      </c>
      <c r="D29" s="30"/>
      <c r="E29" s="56" t="s">
        <v>79</v>
      </c>
      <c r="F29" s="30">
        <f>VLOOKUP(E29,Lifts_Alphabetical[],2,FALSE)</f>
        <v>0</v>
      </c>
      <c r="G29" s="30"/>
      <c r="H29" s="56" t="s">
        <v>79</v>
      </c>
      <c r="I29" s="30">
        <f>VLOOKUP(H29,Lifts_Alphabetical[],2,FALSE)</f>
        <v>0</v>
      </c>
      <c r="J29" s="30"/>
      <c r="K29" s="56" t="s">
        <v>79</v>
      </c>
      <c r="L29" s="30">
        <f>VLOOKUP(K29,Lifts_Alphabetical[],2,FALSE)</f>
        <v>0</v>
      </c>
      <c r="M29" s="30"/>
      <c r="N29" s="30"/>
      <c r="O29" s="30">
        <f t="shared" si="8"/>
        <v>0</v>
      </c>
      <c r="P29" s="76">
        <f t="shared" si="6"/>
        <v>0</v>
      </c>
      <c r="Q29" s="61"/>
      <c r="R29" s="61"/>
      <c r="S29" s="61"/>
      <c r="T29" s="71">
        <f t="shared" si="7"/>
        <v>0</v>
      </c>
    </row>
    <row r="30" spans="1:22">
      <c r="A30" s="117"/>
      <c r="B30" s="56" t="s">
        <v>79</v>
      </c>
      <c r="C30" s="30">
        <f>VLOOKUP(B30,Lifts_Alphabetical[],2,FALSE)</f>
        <v>0</v>
      </c>
      <c r="D30" s="30"/>
      <c r="E30" s="56" t="s">
        <v>79</v>
      </c>
      <c r="F30" s="30">
        <f>VLOOKUP(E30,Lifts_Alphabetical[],2,FALSE)</f>
        <v>0</v>
      </c>
      <c r="G30" s="30"/>
      <c r="H30" s="56" t="s">
        <v>79</v>
      </c>
      <c r="I30" s="30">
        <f>VLOOKUP(H30,Lifts_Alphabetical[],2,FALSE)</f>
        <v>0</v>
      </c>
      <c r="J30" s="30"/>
      <c r="K30" s="56" t="s">
        <v>79</v>
      </c>
      <c r="L30" s="30">
        <f>VLOOKUP(K30,Lifts_Alphabetical[],2,FALSE)</f>
        <v>0</v>
      </c>
      <c r="M30" s="30"/>
      <c r="N30" s="30"/>
      <c r="O30" s="30">
        <f t="shared" si="8"/>
        <v>0</v>
      </c>
      <c r="P30" s="76">
        <f t="shared" si="6"/>
        <v>0</v>
      </c>
      <c r="Q30" s="61"/>
      <c r="R30" s="61"/>
      <c r="S30" s="61"/>
      <c r="T30" s="71">
        <f t="shared" si="7"/>
        <v>0</v>
      </c>
    </row>
    <row r="31" spans="1:22">
      <c r="A31" s="117"/>
      <c r="B31" s="56" t="s">
        <v>79</v>
      </c>
      <c r="C31" s="30">
        <f>VLOOKUP(B31,Lifts_Alphabetical[],2,FALSE)</f>
        <v>0</v>
      </c>
      <c r="D31" s="30"/>
      <c r="E31" s="56" t="s">
        <v>79</v>
      </c>
      <c r="F31" s="30">
        <f>VLOOKUP(E31,Lifts_Alphabetical[],2,FALSE)</f>
        <v>0</v>
      </c>
      <c r="G31" s="30"/>
      <c r="H31" s="56" t="s">
        <v>79</v>
      </c>
      <c r="I31" s="30">
        <f>VLOOKUP(H31,Lifts_Alphabetical[],2,FALSE)</f>
        <v>0</v>
      </c>
      <c r="J31" s="30"/>
      <c r="K31" s="56" t="s">
        <v>79</v>
      </c>
      <c r="L31" s="30">
        <f>VLOOKUP(K31,Lifts_Alphabetical[],2,FALSE)</f>
        <v>0</v>
      </c>
      <c r="M31" s="30"/>
      <c r="N31" s="30"/>
      <c r="O31" s="30">
        <f t="shared" si="8"/>
        <v>0</v>
      </c>
      <c r="P31" s="76">
        <f t="shared" si="6"/>
        <v>0</v>
      </c>
      <c r="Q31" s="61"/>
      <c r="R31" s="61"/>
      <c r="S31" s="61"/>
      <c r="T31" s="71">
        <f t="shared" si="7"/>
        <v>0</v>
      </c>
    </row>
    <row r="32" spans="1:22">
      <c r="A32" s="117"/>
      <c r="B32" s="56" t="s">
        <v>79</v>
      </c>
      <c r="C32" s="30">
        <f>VLOOKUP(B32,Lifts_Alphabetical[],2,FALSE)</f>
        <v>0</v>
      </c>
      <c r="D32" s="30"/>
      <c r="E32" s="56" t="s">
        <v>79</v>
      </c>
      <c r="F32" s="30">
        <f>VLOOKUP(E32,Lifts_Alphabetical[],2,FALSE)</f>
        <v>0</v>
      </c>
      <c r="G32" s="30"/>
      <c r="H32" s="56" t="s">
        <v>79</v>
      </c>
      <c r="I32" s="30">
        <f>VLOOKUP(H32,Lifts_Alphabetical[],2,FALSE)</f>
        <v>0</v>
      </c>
      <c r="J32" s="30"/>
      <c r="K32" s="56" t="s">
        <v>79</v>
      </c>
      <c r="L32" s="30">
        <f>VLOOKUP(K32,Lifts_Alphabetical[],2,FALSE)</f>
        <v>0</v>
      </c>
      <c r="M32" s="30"/>
      <c r="N32" s="30"/>
      <c r="O32" s="30">
        <f t="shared" si="8"/>
        <v>0</v>
      </c>
      <c r="P32" s="76">
        <f t="shared" si="6"/>
        <v>0</v>
      </c>
      <c r="Q32" s="61"/>
      <c r="R32" s="61"/>
      <c r="S32" s="61"/>
      <c r="T32" s="71">
        <f t="shared" si="7"/>
        <v>0</v>
      </c>
    </row>
    <row r="33" spans="1:22" ht="15" thickBot="1">
      <c r="A33" s="118"/>
      <c r="B33" s="57" t="s">
        <v>79</v>
      </c>
      <c r="C33" s="41">
        <f>VLOOKUP(B33,Lifts_Alphabetical[],2,FALSE)</f>
        <v>0</v>
      </c>
      <c r="D33" s="41"/>
      <c r="E33" s="57" t="s">
        <v>79</v>
      </c>
      <c r="F33" s="41">
        <f>VLOOKUP(E33,Lifts_Alphabetical[],2,FALSE)</f>
        <v>0</v>
      </c>
      <c r="G33" s="41"/>
      <c r="H33" s="57" t="s">
        <v>79</v>
      </c>
      <c r="I33" s="41">
        <f>VLOOKUP(H33,Lifts_Alphabetical[],2,FALSE)</f>
        <v>0</v>
      </c>
      <c r="J33" s="41"/>
      <c r="K33" s="57" t="s">
        <v>79</v>
      </c>
      <c r="L33" s="41">
        <f>VLOOKUP(K33,Lifts_Alphabetical[],2,FALSE)</f>
        <v>0</v>
      </c>
      <c r="M33" s="41"/>
      <c r="N33" s="41"/>
      <c r="O33" s="41">
        <f t="shared" si="8"/>
        <v>0</v>
      </c>
      <c r="P33" s="76">
        <f t="shared" si="6"/>
        <v>0</v>
      </c>
      <c r="Q33" s="62"/>
      <c r="R33" s="62"/>
      <c r="S33" s="62"/>
      <c r="T33" s="72">
        <f t="shared" si="7"/>
        <v>0</v>
      </c>
    </row>
    <row r="34" spans="1:22" ht="15" thickBot="1">
      <c r="A34" s="119" t="s">
        <v>142</v>
      </c>
      <c r="B34" s="47" t="s">
        <v>73</v>
      </c>
      <c r="C34" s="48" t="s">
        <v>74</v>
      </c>
      <c r="D34" s="48" t="s">
        <v>137</v>
      </c>
      <c r="E34" s="48" t="s">
        <v>75</v>
      </c>
      <c r="F34" s="48" t="s">
        <v>74</v>
      </c>
      <c r="G34" s="48" t="s">
        <v>137</v>
      </c>
      <c r="H34" s="48" t="s">
        <v>76</v>
      </c>
      <c r="I34" s="48" t="s">
        <v>77</v>
      </c>
      <c r="J34" s="48" t="s">
        <v>137</v>
      </c>
      <c r="K34" s="48" t="s">
        <v>78</v>
      </c>
      <c r="L34" s="48" t="s">
        <v>74</v>
      </c>
      <c r="M34" s="48" t="s">
        <v>137</v>
      </c>
      <c r="N34" s="48" t="s">
        <v>139</v>
      </c>
      <c r="O34" s="48" t="s">
        <v>136</v>
      </c>
      <c r="P34" s="48" t="s">
        <v>138</v>
      </c>
      <c r="Q34" s="48" t="s">
        <v>86</v>
      </c>
      <c r="R34" s="48" t="s">
        <v>84</v>
      </c>
      <c r="S34" s="48" t="s">
        <v>85</v>
      </c>
      <c r="T34" s="51" t="s">
        <v>135</v>
      </c>
      <c r="U34" s="128" t="s">
        <v>82</v>
      </c>
      <c r="V34" s="129"/>
    </row>
    <row r="35" spans="1:22">
      <c r="A35" s="120"/>
      <c r="B35" s="56" t="s">
        <v>100</v>
      </c>
      <c r="C35" s="30">
        <f>VLOOKUP(B35,Lifts_Alphabetical[],2,FALSE)</f>
        <v>2.6</v>
      </c>
      <c r="D35" s="30">
        <v>2.6</v>
      </c>
      <c r="E35" s="56" t="s">
        <v>110</v>
      </c>
      <c r="F35" s="30">
        <f>VLOOKUP(E35,Lifts_Alphabetical[],2,FALSE)</f>
        <v>0.9</v>
      </c>
      <c r="G35" s="30"/>
      <c r="H35" s="56" t="s">
        <v>79</v>
      </c>
      <c r="I35" s="30">
        <f>VLOOKUP(H35,Lifts_Alphabetical[],2,FALSE)</f>
        <v>0</v>
      </c>
      <c r="J35" s="30"/>
      <c r="K35" s="56" t="s">
        <v>79</v>
      </c>
      <c r="L35" s="36">
        <f>VLOOKUP(K35,Lifts_Alphabetical[],2,FALSE)</f>
        <v>0</v>
      </c>
      <c r="M35" s="30"/>
      <c r="N35" s="36"/>
      <c r="O35" s="36">
        <f t="shared" ref="O35:O36" si="9">MIN(10,(C35+F35+I35+L35))</f>
        <v>3.5</v>
      </c>
      <c r="P35" s="76">
        <f>MIN(10,(D35+G35+J35+M35+N35))</f>
        <v>2.6</v>
      </c>
      <c r="Q35" s="60">
        <v>5.5</v>
      </c>
      <c r="R35" s="60">
        <v>5</v>
      </c>
      <c r="S35" s="60">
        <v>4.5</v>
      </c>
      <c r="T35" s="55">
        <f>IF((SUM(Q35:S35)&gt;0),(O35-P35+AVERAGE(Q35:S35)),(O35-P35))</f>
        <v>5.9</v>
      </c>
      <c r="U35" s="122">
        <f>(MAX(T35:T44)+LARGE(T35:T44,2))/2</f>
        <v>7.0833333333333339</v>
      </c>
      <c r="V35" s="123"/>
    </row>
    <row r="36" spans="1:22" ht="15" thickBot="1">
      <c r="A36" s="120"/>
      <c r="B36" s="56" t="s">
        <v>106</v>
      </c>
      <c r="C36" s="30">
        <f>VLOOKUP(B36,Lifts_Alphabetical[],2,FALSE)</f>
        <v>1</v>
      </c>
      <c r="D36" s="30"/>
      <c r="E36" s="56" t="s">
        <v>109</v>
      </c>
      <c r="F36" s="30">
        <f>VLOOKUP(E36,Lifts_Alphabetical[],2,FALSE)</f>
        <v>0.6</v>
      </c>
      <c r="G36" s="30"/>
      <c r="H36" s="56" t="s">
        <v>79</v>
      </c>
      <c r="I36" s="30">
        <f>VLOOKUP(H36,Lifts_Alphabetical[],2,FALSE)</f>
        <v>0</v>
      </c>
      <c r="J36" s="30"/>
      <c r="K36" s="56" t="s">
        <v>79</v>
      </c>
      <c r="L36" s="30">
        <f>VLOOKUP(K36,Lifts_Alphabetical[],2,FALSE)</f>
        <v>0</v>
      </c>
      <c r="M36" s="30"/>
      <c r="N36" s="30"/>
      <c r="O36" s="30">
        <f t="shared" si="9"/>
        <v>1.6</v>
      </c>
      <c r="P36" s="76">
        <f t="shared" ref="P36:P44" si="10">D36+G36+J36+M36+N36</f>
        <v>0</v>
      </c>
      <c r="Q36" s="61">
        <v>7</v>
      </c>
      <c r="R36" s="61">
        <v>7</v>
      </c>
      <c r="S36" s="61">
        <v>6</v>
      </c>
      <c r="T36" s="55">
        <f t="shared" ref="T36:T44" si="11">IF((SUM(Q36:S36)&gt;0),(O36-P36+AVERAGE(Q36:S36)),(O36-P36))</f>
        <v>8.2666666666666675</v>
      </c>
      <c r="U36" s="124"/>
      <c r="V36" s="125"/>
    </row>
    <row r="37" spans="1:22">
      <c r="A37" s="120"/>
      <c r="B37" s="56" t="s">
        <v>79</v>
      </c>
      <c r="C37" s="30">
        <f>VLOOKUP(B37,Lifts_Alphabetical[],2,FALSE)</f>
        <v>0</v>
      </c>
      <c r="D37" s="30"/>
      <c r="E37" s="56" t="s">
        <v>79</v>
      </c>
      <c r="F37" s="30">
        <f>VLOOKUP(E37,Lifts_Alphabetical[],2,FALSE)</f>
        <v>0</v>
      </c>
      <c r="G37" s="30"/>
      <c r="H37" s="56" t="s">
        <v>79</v>
      </c>
      <c r="I37" s="30">
        <f>VLOOKUP(H37,Lifts_Alphabetical[],2,FALSE)</f>
        <v>0</v>
      </c>
      <c r="J37" s="30"/>
      <c r="K37" s="56" t="s">
        <v>79</v>
      </c>
      <c r="L37" s="30">
        <f>VLOOKUP(K37,Lifts_Alphabetical[],2,FALSE)</f>
        <v>0</v>
      </c>
      <c r="M37" s="30"/>
      <c r="N37" s="30"/>
      <c r="O37" s="30">
        <f>MIN(10,(C37+F37+I37+L37))</f>
        <v>0</v>
      </c>
      <c r="P37" s="76">
        <f t="shared" si="10"/>
        <v>0</v>
      </c>
      <c r="Q37" s="61"/>
      <c r="R37" s="61"/>
      <c r="S37" s="61"/>
      <c r="T37" s="70">
        <f t="shared" si="11"/>
        <v>0</v>
      </c>
    </row>
    <row r="38" spans="1:22">
      <c r="A38" s="120"/>
      <c r="B38" s="56" t="s">
        <v>79</v>
      </c>
      <c r="C38" s="30">
        <f>VLOOKUP(B38,Lifts_Alphabetical[],2,FALSE)</f>
        <v>0</v>
      </c>
      <c r="D38" s="30"/>
      <c r="E38" s="56" t="s">
        <v>79</v>
      </c>
      <c r="F38" s="30">
        <f>VLOOKUP(E38,Lifts_Alphabetical[],2,FALSE)</f>
        <v>0</v>
      </c>
      <c r="G38" s="30"/>
      <c r="H38" s="56" t="s">
        <v>79</v>
      </c>
      <c r="I38" s="30">
        <f>VLOOKUP(H38,Lifts_Alphabetical[],2,FALSE)</f>
        <v>0</v>
      </c>
      <c r="J38" s="30"/>
      <c r="K38" s="56" t="s">
        <v>79</v>
      </c>
      <c r="L38" s="30">
        <f>VLOOKUP(K38,Lifts_Alphabetical[],2,FALSE)</f>
        <v>0</v>
      </c>
      <c r="M38" s="30"/>
      <c r="N38" s="30"/>
      <c r="O38" s="30">
        <f t="shared" ref="O38:O44" si="12">MIN(10,(C38+F38+I38+L38))</f>
        <v>0</v>
      </c>
      <c r="P38" s="76">
        <f t="shared" si="10"/>
        <v>0</v>
      </c>
      <c r="Q38" s="61"/>
      <c r="R38" s="61"/>
      <c r="S38" s="61"/>
      <c r="T38" s="71">
        <f t="shared" si="11"/>
        <v>0</v>
      </c>
    </row>
    <row r="39" spans="1:22">
      <c r="A39" s="120"/>
      <c r="B39" s="56" t="s">
        <v>79</v>
      </c>
      <c r="C39" s="30">
        <f>VLOOKUP(B39,Lifts_Alphabetical[],2,FALSE)</f>
        <v>0</v>
      </c>
      <c r="D39" s="30"/>
      <c r="E39" s="56" t="s">
        <v>79</v>
      </c>
      <c r="F39" s="30">
        <f>VLOOKUP(E39,Lifts_Alphabetical[],2,FALSE)</f>
        <v>0</v>
      </c>
      <c r="G39" s="30"/>
      <c r="H39" s="56" t="s">
        <v>79</v>
      </c>
      <c r="I39" s="30">
        <f>VLOOKUP(H39,Lifts_Alphabetical[],2,FALSE)</f>
        <v>0</v>
      </c>
      <c r="J39" s="30"/>
      <c r="K39" s="56" t="s">
        <v>79</v>
      </c>
      <c r="L39" s="30">
        <f>VLOOKUP(K39,Lifts_Alphabetical[],2,FALSE)</f>
        <v>0</v>
      </c>
      <c r="M39" s="30"/>
      <c r="N39" s="30"/>
      <c r="O39" s="30">
        <f t="shared" si="12"/>
        <v>0</v>
      </c>
      <c r="P39" s="76">
        <f t="shared" si="10"/>
        <v>0</v>
      </c>
      <c r="Q39" s="61"/>
      <c r="R39" s="61"/>
      <c r="S39" s="61"/>
      <c r="T39" s="71">
        <f t="shared" si="11"/>
        <v>0</v>
      </c>
    </row>
    <row r="40" spans="1:22">
      <c r="A40" s="120"/>
      <c r="B40" s="56" t="s">
        <v>79</v>
      </c>
      <c r="C40" s="30">
        <f>VLOOKUP(B40,Lifts_Alphabetical[],2,FALSE)</f>
        <v>0</v>
      </c>
      <c r="D40" s="30"/>
      <c r="E40" s="56" t="s">
        <v>79</v>
      </c>
      <c r="F40" s="30">
        <f>VLOOKUP(E40,Lifts_Alphabetical[],2,FALSE)</f>
        <v>0</v>
      </c>
      <c r="G40" s="30"/>
      <c r="H40" s="56" t="s">
        <v>79</v>
      </c>
      <c r="I40" s="30">
        <f>VLOOKUP(H40,Lifts_Alphabetical[],2,FALSE)</f>
        <v>0</v>
      </c>
      <c r="J40" s="30"/>
      <c r="K40" s="56" t="s">
        <v>79</v>
      </c>
      <c r="L40" s="30">
        <f>VLOOKUP(K40,Lifts_Alphabetical[],2,FALSE)</f>
        <v>0</v>
      </c>
      <c r="M40" s="30"/>
      <c r="N40" s="30"/>
      <c r="O40" s="30">
        <f t="shared" si="12"/>
        <v>0</v>
      </c>
      <c r="P40" s="76">
        <f t="shared" si="10"/>
        <v>0</v>
      </c>
      <c r="Q40" s="61"/>
      <c r="R40" s="61"/>
      <c r="S40" s="61"/>
      <c r="T40" s="71">
        <f t="shared" si="11"/>
        <v>0</v>
      </c>
    </row>
    <row r="41" spans="1:22">
      <c r="A41" s="120"/>
      <c r="B41" s="56" t="s">
        <v>79</v>
      </c>
      <c r="C41" s="30">
        <f>VLOOKUP(B41,Lifts_Alphabetical[],2,FALSE)</f>
        <v>0</v>
      </c>
      <c r="D41" s="30"/>
      <c r="E41" s="56" t="s">
        <v>79</v>
      </c>
      <c r="F41" s="30">
        <f>VLOOKUP(E41,Lifts_Alphabetical[],2,FALSE)</f>
        <v>0</v>
      </c>
      <c r="G41" s="30"/>
      <c r="H41" s="56" t="s">
        <v>79</v>
      </c>
      <c r="I41" s="30">
        <f>VLOOKUP(H41,Lifts_Alphabetical[],2,FALSE)</f>
        <v>0</v>
      </c>
      <c r="J41" s="30"/>
      <c r="K41" s="56" t="s">
        <v>79</v>
      </c>
      <c r="L41" s="30">
        <f>VLOOKUP(K41,Lifts_Alphabetical[],2,FALSE)</f>
        <v>0</v>
      </c>
      <c r="M41" s="30"/>
      <c r="N41" s="30"/>
      <c r="O41" s="30">
        <f t="shared" si="12"/>
        <v>0</v>
      </c>
      <c r="P41" s="76">
        <f t="shared" si="10"/>
        <v>0</v>
      </c>
      <c r="Q41" s="61"/>
      <c r="R41" s="61"/>
      <c r="S41" s="61"/>
      <c r="T41" s="71">
        <f t="shared" si="11"/>
        <v>0</v>
      </c>
    </row>
    <row r="42" spans="1:22">
      <c r="A42" s="120"/>
      <c r="B42" s="56" t="s">
        <v>79</v>
      </c>
      <c r="C42" s="30">
        <f>VLOOKUP(B42,Lifts_Alphabetical[],2,FALSE)</f>
        <v>0</v>
      </c>
      <c r="D42" s="30"/>
      <c r="E42" s="56" t="s">
        <v>79</v>
      </c>
      <c r="F42" s="30">
        <f>VLOOKUP(E42,Lifts_Alphabetical[],2,FALSE)</f>
        <v>0</v>
      </c>
      <c r="G42" s="30"/>
      <c r="H42" s="56" t="s">
        <v>79</v>
      </c>
      <c r="I42" s="30">
        <f>VLOOKUP(H42,Lifts_Alphabetical[],2,FALSE)</f>
        <v>0</v>
      </c>
      <c r="J42" s="30"/>
      <c r="K42" s="56" t="s">
        <v>79</v>
      </c>
      <c r="L42" s="30">
        <f>VLOOKUP(K42,Lifts_Alphabetical[],2,FALSE)</f>
        <v>0</v>
      </c>
      <c r="M42" s="30"/>
      <c r="N42" s="30"/>
      <c r="O42" s="30">
        <f t="shared" si="12"/>
        <v>0</v>
      </c>
      <c r="P42" s="76">
        <f t="shared" si="10"/>
        <v>0</v>
      </c>
      <c r="Q42" s="61"/>
      <c r="R42" s="61"/>
      <c r="S42" s="61"/>
      <c r="T42" s="71">
        <f t="shared" si="11"/>
        <v>0</v>
      </c>
    </row>
    <row r="43" spans="1:22">
      <c r="A43" s="120"/>
      <c r="B43" s="56" t="s">
        <v>79</v>
      </c>
      <c r="C43" s="30">
        <f>VLOOKUP(B43,Lifts_Alphabetical[],2,FALSE)</f>
        <v>0</v>
      </c>
      <c r="D43" s="30"/>
      <c r="E43" s="56" t="s">
        <v>79</v>
      </c>
      <c r="F43" s="30">
        <f>VLOOKUP(E43,Lifts_Alphabetical[],2,FALSE)</f>
        <v>0</v>
      </c>
      <c r="G43" s="30"/>
      <c r="H43" s="56" t="s">
        <v>79</v>
      </c>
      <c r="I43" s="30">
        <f>VLOOKUP(H43,Lifts_Alphabetical[],2,FALSE)</f>
        <v>0</v>
      </c>
      <c r="J43" s="30"/>
      <c r="K43" s="56" t="s">
        <v>79</v>
      </c>
      <c r="L43" s="30">
        <f>VLOOKUP(K43,Lifts_Alphabetical[],2,FALSE)</f>
        <v>0</v>
      </c>
      <c r="M43" s="30"/>
      <c r="N43" s="30"/>
      <c r="O43" s="30">
        <f t="shared" si="12"/>
        <v>0</v>
      </c>
      <c r="P43" s="76">
        <f t="shared" si="10"/>
        <v>0</v>
      </c>
      <c r="Q43" s="61"/>
      <c r="R43" s="61"/>
      <c r="S43" s="61"/>
      <c r="T43" s="71">
        <f t="shared" si="11"/>
        <v>0</v>
      </c>
    </row>
    <row r="44" spans="1:22" ht="15" thickBot="1">
      <c r="A44" s="121"/>
      <c r="B44" s="73" t="s">
        <v>79</v>
      </c>
      <c r="C44" s="52">
        <f>VLOOKUP(B44,Lifts_Alphabetical[],2,FALSE)</f>
        <v>0</v>
      </c>
      <c r="D44" s="52"/>
      <c r="E44" s="74" t="s">
        <v>79</v>
      </c>
      <c r="F44" s="52">
        <f>VLOOKUP(E44,Lifts_Alphabetical[],2,FALSE)</f>
        <v>0</v>
      </c>
      <c r="G44" s="52"/>
      <c r="H44" s="74" t="s">
        <v>79</v>
      </c>
      <c r="I44" s="52">
        <f>VLOOKUP(H44,Lifts_Alphabetical[],2,FALSE)</f>
        <v>0</v>
      </c>
      <c r="J44" s="52"/>
      <c r="K44" s="74" t="s">
        <v>79</v>
      </c>
      <c r="L44" s="52">
        <f>VLOOKUP(K44,Lifts_Alphabetical[],2,FALSE)</f>
        <v>0</v>
      </c>
      <c r="M44" s="52"/>
      <c r="N44" s="52"/>
      <c r="O44" s="52">
        <f t="shared" si="12"/>
        <v>0</v>
      </c>
      <c r="P44" s="100">
        <f t="shared" si="10"/>
        <v>0</v>
      </c>
      <c r="Q44" s="75"/>
      <c r="R44" s="75"/>
      <c r="S44" s="75"/>
      <c r="T44" s="72">
        <f t="shared" si="11"/>
        <v>0</v>
      </c>
    </row>
  </sheetData>
  <mergeCells count="13">
    <mergeCell ref="A23:A33"/>
    <mergeCell ref="U23:V23"/>
    <mergeCell ref="U24:V25"/>
    <mergeCell ref="A34:A44"/>
    <mergeCell ref="U34:V34"/>
    <mergeCell ref="U35:V36"/>
    <mergeCell ref="U26:V26"/>
    <mergeCell ref="A1:A11"/>
    <mergeCell ref="U1:V1"/>
    <mergeCell ref="U2:V3"/>
    <mergeCell ref="A12:A22"/>
    <mergeCell ref="U12:V12"/>
    <mergeCell ref="U13:V14"/>
  </mergeCells>
  <dataValidations count="2">
    <dataValidation type="list" allowBlank="1" showInputMessage="1" showErrorMessage="1" errorTitle="ITSA Head Judge:" error="Must type lift name as formatted or select from dropdown list." sqref="B2">
      <formula1>Lifts_Dropdown</formula1>
    </dataValidation>
    <dataValidation type="list" allowBlank="1" showInputMessage="1" showErrorMessage="1" errorTitle="ITSA Head Judge: " error="Must enter lift name as formatted or select from dropdown list." sqref="B35:B44 H35:H44 E24:E33 K24:K33 B24:B33 E35:E44 K35:K44 B3:B11 K2:K11 E2:E11 H2:H11 H24:H33 E13:E22 H13:H22 K13:K22 B13:B22">
      <formula1>Lifts_Dropdown</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codeName="Sheet6"/>
  <dimension ref="A1:V44"/>
  <sheetViews>
    <sheetView topLeftCell="A10" zoomScale="95" zoomScaleNormal="95" workbookViewId="0">
      <selection activeCell="N28" sqref="N28"/>
    </sheetView>
  </sheetViews>
  <sheetFormatPr defaultRowHeight="14.4"/>
  <cols>
    <col min="1" max="1" width="3.5546875" customWidth="1"/>
    <col min="2" max="2" width="14.77734375" customWidth="1"/>
    <col min="3" max="3" width="4" bestFit="1" customWidth="1"/>
    <col min="4" max="4" width="4" customWidth="1"/>
    <col min="5" max="5" width="14.77734375" customWidth="1"/>
    <col min="6" max="6" width="4" bestFit="1" customWidth="1"/>
    <col min="7" max="7" width="4" customWidth="1"/>
    <col min="8" max="8" width="14.77734375" customWidth="1"/>
    <col min="9" max="9" width="4" bestFit="1" customWidth="1"/>
    <col min="10" max="10" width="4" customWidth="1"/>
    <col min="11" max="11" width="14.77734375" customWidth="1"/>
    <col min="12" max="12" width="4" bestFit="1" customWidth="1"/>
    <col min="13" max="14" width="4" customWidth="1"/>
    <col min="15" max="16" width="7.77734375" customWidth="1"/>
    <col min="17" max="17" width="7.21875" bestFit="1" customWidth="1"/>
    <col min="18" max="19" width="6.77734375" bestFit="1" customWidth="1"/>
    <col min="20" max="20" width="10.5546875" customWidth="1"/>
  </cols>
  <sheetData>
    <row r="1" spans="1:22" s="27" customFormat="1" ht="15" thickBot="1">
      <c r="A1" s="110" t="s">
        <v>140</v>
      </c>
      <c r="B1" s="40" t="s">
        <v>73</v>
      </c>
      <c r="C1" s="38" t="s">
        <v>74</v>
      </c>
      <c r="D1" s="38" t="s">
        <v>137</v>
      </c>
      <c r="E1" s="38" t="s">
        <v>75</v>
      </c>
      <c r="F1" s="38" t="s">
        <v>74</v>
      </c>
      <c r="G1" s="38" t="s">
        <v>137</v>
      </c>
      <c r="H1" s="38" t="s">
        <v>76</v>
      </c>
      <c r="I1" s="38" t="s">
        <v>77</v>
      </c>
      <c r="J1" s="38" t="s">
        <v>137</v>
      </c>
      <c r="K1" s="38" t="s">
        <v>78</v>
      </c>
      <c r="L1" s="38" t="s">
        <v>74</v>
      </c>
      <c r="M1" s="38" t="s">
        <v>137</v>
      </c>
      <c r="N1" s="38" t="s">
        <v>139</v>
      </c>
      <c r="O1" s="38" t="s">
        <v>136</v>
      </c>
      <c r="P1" s="38" t="s">
        <v>138</v>
      </c>
      <c r="Q1" s="38" t="s">
        <v>83</v>
      </c>
      <c r="R1" s="38" t="s">
        <v>84</v>
      </c>
      <c r="S1" s="38" t="s">
        <v>85</v>
      </c>
      <c r="T1" s="39" t="s">
        <v>135</v>
      </c>
      <c r="U1" s="134" t="s">
        <v>82</v>
      </c>
      <c r="V1" s="135"/>
    </row>
    <row r="2" spans="1:22" ht="15" customHeight="1">
      <c r="A2" s="111"/>
      <c r="B2" s="58" t="s">
        <v>116</v>
      </c>
      <c r="C2" s="95">
        <f>VLOOKUP(B2,Lifts_Alphabetical[],2,FALSE)</f>
        <v>1.3</v>
      </c>
      <c r="D2" s="36"/>
      <c r="E2" s="56" t="s">
        <v>100</v>
      </c>
      <c r="F2" s="95">
        <f>VLOOKUP(E2,Lifts_Alphabetical[],2,FALSE)</f>
        <v>2.6</v>
      </c>
      <c r="G2" s="36"/>
      <c r="H2" s="56" t="s">
        <v>101</v>
      </c>
      <c r="I2" s="95">
        <f>VLOOKUP(H2,Lifts_Alphabetical[],2,FALSE)</f>
        <v>2.8</v>
      </c>
      <c r="J2" s="36"/>
      <c r="K2" s="56" t="s">
        <v>102</v>
      </c>
      <c r="L2" s="53">
        <f>VLOOKUP(K2,Lifts_Alphabetical[],2,FALSE)</f>
        <v>3.3</v>
      </c>
      <c r="M2" s="36"/>
      <c r="N2" s="53"/>
      <c r="O2" s="53">
        <f t="shared" ref="O2:O11" si="0">MIN(10,(C2+F2+I2+L2))</f>
        <v>10</v>
      </c>
      <c r="P2" s="76">
        <f>MIN(10,(D2+G2+J2+M2+N2))</f>
        <v>0</v>
      </c>
      <c r="Q2" s="60">
        <v>7</v>
      </c>
      <c r="R2" s="60">
        <v>7</v>
      </c>
      <c r="S2" s="60">
        <v>7</v>
      </c>
      <c r="T2" s="55">
        <f>IF((SUM(Q2:S2)&gt;0),(O2-P2+AVERAGE(Q2:S2)),(O2-P2))</f>
        <v>17</v>
      </c>
      <c r="U2" s="130">
        <f>(MAX(T2:T11)+LARGE(T2:T11,2))/2</f>
        <v>15.35</v>
      </c>
      <c r="V2" s="131"/>
    </row>
    <row r="3" spans="1:22" ht="15" thickBot="1">
      <c r="A3" s="111"/>
      <c r="B3" s="96" t="s">
        <v>118</v>
      </c>
      <c r="C3" s="95">
        <f>VLOOKUP(B3,Lifts_Alphabetical[],2,FALSE)</f>
        <v>2</v>
      </c>
      <c r="D3" s="30"/>
      <c r="E3" s="56" t="s">
        <v>119</v>
      </c>
      <c r="F3" s="95">
        <f>VLOOKUP(E3,Lifts_Alphabetical[],2,FALSE)</f>
        <v>1.8</v>
      </c>
      <c r="G3" s="30">
        <v>1.8</v>
      </c>
      <c r="H3" s="86" t="s">
        <v>79</v>
      </c>
      <c r="I3" s="95">
        <f>VLOOKUP(H3,Lifts_Alphabetical[],2,FALSE)</f>
        <v>0</v>
      </c>
      <c r="J3" s="30"/>
      <c r="K3" s="86" t="s">
        <v>79</v>
      </c>
      <c r="L3" s="53">
        <f>VLOOKUP(K3,Lifts_Alphabetical[],2,FALSE)</f>
        <v>0</v>
      </c>
      <c r="M3" s="30"/>
      <c r="N3" s="53"/>
      <c r="O3" s="53">
        <f t="shared" si="0"/>
        <v>3.8</v>
      </c>
      <c r="P3" s="76">
        <f t="shared" ref="P3:P11" si="1">D3+G3+J3+M3+N3</f>
        <v>1.8</v>
      </c>
      <c r="Q3" s="61">
        <v>9</v>
      </c>
      <c r="R3" s="61">
        <v>9</v>
      </c>
      <c r="S3" s="61">
        <v>9.5</v>
      </c>
      <c r="T3" s="55">
        <f t="shared" ref="T3:T11" si="2">IF((SUM(Q3:S3)&gt;0),(O3-P3+AVERAGE(Q3:S3)),(O3-P3))</f>
        <v>11.166666666666666</v>
      </c>
      <c r="U3" s="132"/>
      <c r="V3" s="133"/>
    </row>
    <row r="4" spans="1:22">
      <c r="A4" s="111"/>
      <c r="B4" s="58" t="s">
        <v>119</v>
      </c>
      <c r="C4" s="95">
        <f>VLOOKUP(B4,Lifts_Alphabetical[],2,FALSE)</f>
        <v>1.8</v>
      </c>
      <c r="D4" s="30">
        <v>1.8</v>
      </c>
      <c r="E4" s="56" t="s">
        <v>103</v>
      </c>
      <c r="F4" s="95">
        <f>VLOOKUP(E4,Lifts_Alphabetical[],2,FALSE)</f>
        <v>2.4</v>
      </c>
      <c r="G4" s="30">
        <v>2.4</v>
      </c>
      <c r="H4" s="86" t="s">
        <v>79</v>
      </c>
      <c r="I4" s="95">
        <f>VLOOKUP(H4,Lifts_Alphabetical[],2,FALSE)</f>
        <v>0</v>
      </c>
      <c r="J4" s="30"/>
      <c r="K4" s="86" t="s">
        <v>79</v>
      </c>
      <c r="L4" s="53">
        <f>VLOOKUP(K4,Lifts_Alphabetical[],2,FALSE)</f>
        <v>0</v>
      </c>
      <c r="M4" s="30"/>
      <c r="N4" s="53"/>
      <c r="O4" s="53">
        <f t="shared" si="0"/>
        <v>4.2</v>
      </c>
      <c r="P4" s="76">
        <f t="shared" si="1"/>
        <v>4.2</v>
      </c>
      <c r="Q4" s="61">
        <v>5</v>
      </c>
      <c r="R4" s="61">
        <v>4</v>
      </c>
      <c r="S4" s="61">
        <v>4</v>
      </c>
      <c r="T4" s="70">
        <f t="shared" si="2"/>
        <v>4.333333333333333</v>
      </c>
      <c r="U4" s="28"/>
    </row>
    <row r="5" spans="1:22">
      <c r="A5" s="111"/>
      <c r="B5" s="58" t="s">
        <v>119</v>
      </c>
      <c r="C5" s="95">
        <f>VLOOKUP(B5,Lifts_Alphabetical[],2,FALSE)</f>
        <v>1.8</v>
      </c>
      <c r="D5" s="30"/>
      <c r="E5" s="56" t="s">
        <v>103</v>
      </c>
      <c r="F5" s="95">
        <f>VLOOKUP(E5,Lifts_Alphabetical[],2,FALSE)</f>
        <v>2.4</v>
      </c>
      <c r="G5" s="30"/>
      <c r="H5" s="56" t="s">
        <v>104</v>
      </c>
      <c r="I5" s="95">
        <f>VLOOKUP(H5,Lifts_Alphabetical[],2,FALSE)</f>
        <v>3</v>
      </c>
      <c r="J5" s="30"/>
      <c r="K5" s="86" t="s">
        <v>79</v>
      </c>
      <c r="L5" s="53">
        <f>VLOOKUP(K5,Lifts_Alphabetical[],2,FALSE)</f>
        <v>0</v>
      </c>
      <c r="M5" s="30"/>
      <c r="N5" s="53"/>
      <c r="O5" s="53">
        <f t="shared" si="0"/>
        <v>7.2</v>
      </c>
      <c r="P5" s="76">
        <f t="shared" si="1"/>
        <v>0</v>
      </c>
      <c r="Q5" s="61">
        <v>6</v>
      </c>
      <c r="R5" s="61">
        <v>6.5</v>
      </c>
      <c r="S5" s="61">
        <v>7</v>
      </c>
      <c r="T5" s="71">
        <f t="shared" si="2"/>
        <v>13.7</v>
      </c>
      <c r="U5" s="28"/>
    </row>
    <row r="6" spans="1:22">
      <c r="A6" s="111"/>
      <c r="B6" s="58" t="s">
        <v>79</v>
      </c>
      <c r="C6" s="95">
        <f>VLOOKUP(B6,Lifts_Alphabetical[],2,FALSE)</f>
        <v>0</v>
      </c>
      <c r="D6" s="30"/>
      <c r="E6" s="86" t="s">
        <v>79</v>
      </c>
      <c r="F6" s="95">
        <f>VLOOKUP(E6,Lifts_Alphabetical[],2,FALSE)</f>
        <v>0</v>
      </c>
      <c r="G6" s="30"/>
      <c r="H6" s="86" t="s">
        <v>79</v>
      </c>
      <c r="I6" s="95">
        <f>VLOOKUP(H6,Lifts_Alphabetical[],2,FALSE)</f>
        <v>0</v>
      </c>
      <c r="J6" s="30"/>
      <c r="K6" s="86" t="s">
        <v>79</v>
      </c>
      <c r="L6" s="53">
        <f>VLOOKUP(K6,Lifts_Alphabetical[],2,FALSE)</f>
        <v>0</v>
      </c>
      <c r="M6" s="30"/>
      <c r="N6" s="53"/>
      <c r="O6" s="53">
        <f t="shared" si="0"/>
        <v>0</v>
      </c>
      <c r="P6" s="76">
        <f t="shared" si="1"/>
        <v>0</v>
      </c>
      <c r="Q6" s="61"/>
      <c r="R6" s="61"/>
      <c r="S6" s="61"/>
      <c r="T6" s="71">
        <f t="shared" si="2"/>
        <v>0</v>
      </c>
      <c r="U6" s="28"/>
    </row>
    <row r="7" spans="1:22">
      <c r="A7" s="111"/>
      <c r="B7" s="58" t="s">
        <v>79</v>
      </c>
      <c r="C7" s="95">
        <f>VLOOKUP(B7,Lifts_Alphabetical[],2,FALSE)</f>
        <v>0</v>
      </c>
      <c r="D7" s="30"/>
      <c r="E7" s="86" t="s">
        <v>79</v>
      </c>
      <c r="F7" s="95">
        <f>VLOOKUP(E7,Lifts_Alphabetical[],2,FALSE)</f>
        <v>0</v>
      </c>
      <c r="G7" s="30"/>
      <c r="H7" s="86" t="s">
        <v>79</v>
      </c>
      <c r="I7" s="95">
        <f>VLOOKUP(H7,Lifts_Alphabetical[],2,FALSE)</f>
        <v>0</v>
      </c>
      <c r="J7" s="30"/>
      <c r="K7" s="86" t="s">
        <v>79</v>
      </c>
      <c r="L7" s="53">
        <f>VLOOKUP(K7,Lifts_Alphabetical[],2,FALSE)</f>
        <v>0</v>
      </c>
      <c r="M7" s="30"/>
      <c r="N7" s="53"/>
      <c r="O7" s="53">
        <f t="shared" si="0"/>
        <v>0</v>
      </c>
      <c r="P7" s="76">
        <f t="shared" si="1"/>
        <v>0</v>
      </c>
      <c r="Q7" s="61"/>
      <c r="R7" s="61"/>
      <c r="S7" s="61"/>
      <c r="T7" s="71">
        <f t="shared" si="2"/>
        <v>0</v>
      </c>
      <c r="U7" s="28"/>
      <c r="V7" t="s">
        <v>51</v>
      </c>
    </row>
    <row r="8" spans="1:22">
      <c r="A8" s="111"/>
      <c r="B8" s="58" t="s">
        <v>79</v>
      </c>
      <c r="C8" s="95">
        <f>VLOOKUP(B8,Lifts_Alphabetical[],2,FALSE)</f>
        <v>0</v>
      </c>
      <c r="D8" s="30"/>
      <c r="E8" s="86" t="s">
        <v>79</v>
      </c>
      <c r="F8" s="95">
        <f>VLOOKUP(E8,Lifts_Alphabetical[],2,FALSE)</f>
        <v>0</v>
      </c>
      <c r="G8" s="30"/>
      <c r="H8" s="86" t="s">
        <v>79</v>
      </c>
      <c r="I8" s="95">
        <f>VLOOKUP(H8,Lifts_Alphabetical[],2,FALSE)</f>
        <v>0</v>
      </c>
      <c r="J8" s="30"/>
      <c r="K8" s="86" t="s">
        <v>79</v>
      </c>
      <c r="L8" s="53">
        <f>VLOOKUP(K8,Lifts_Alphabetical[],2,FALSE)</f>
        <v>0</v>
      </c>
      <c r="M8" s="30"/>
      <c r="N8" s="53"/>
      <c r="O8" s="53">
        <f t="shared" si="0"/>
        <v>0</v>
      </c>
      <c r="P8" s="76">
        <f t="shared" si="1"/>
        <v>0</v>
      </c>
      <c r="Q8" s="61"/>
      <c r="R8" s="61"/>
      <c r="S8" s="61"/>
      <c r="T8" s="71">
        <f t="shared" si="2"/>
        <v>0</v>
      </c>
      <c r="U8" s="28"/>
    </row>
    <row r="9" spans="1:22">
      <c r="A9" s="111"/>
      <c r="B9" s="94" t="s">
        <v>79</v>
      </c>
      <c r="C9" s="95">
        <f>VLOOKUP(B9,Lifts_Alphabetical[],2,FALSE)</f>
        <v>0</v>
      </c>
      <c r="D9" s="30"/>
      <c r="E9" s="86" t="s">
        <v>79</v>
      </c>
      <c r="F9" s="95">
        <f>VLOOKUP(E9,Lifts_Alphabetical[],2,FALSE)</f>
        <v>0</v>
      </c>
      <c r="G9" s="30"/>
      <c r="H9" s="86" t="s">
        <v>79</v>
      </c>
      <c r="I9" s="95">
        <f>VLOOKUP(H9,Lifts_Alphabetical[],2,FALSE)</f>
        <v>0</v>
      </c>
      <c r="J9" s="30"/>
      <c r="K9" s="86" t="s">
        <v>79</v>
      </c>
      <c r="L9" s="53">
        <f>VLOOKUP(K9,Lifts_Alphabetical[],2,FALSE)</f>
        <v>0</v>
      </c>
      <c r="M9" s="30"/>
      <c r="N9" s="53"/>
      <c r="O9" s="53">
        <f t="shared" si="0"/>
        <v>0</v>
      </c>
      <c r="P9" s="76">
        <f t="shared" si="1"/>
        <v>0</v>
      </c>
      <c r="Q9" s="61"/>
      <c r="R9" s="61"/>
      <c r="S9" s="61"/>
      <c r="T9" s="71">
        <f t="shared" si="2"/>
        <v>0</v>
      </c>
      <c r="U9" s="28"/>
    </row>
    <row r="10" spans="1:22">
      <c r="A10" s="111"/>
      <c r="B10" s="94" t="s">
        <v>79</v>
      </c>
      <c r="C10" s="95">
        <f>VLOOKUP(B10,Lifts_Alphabetical[],2,FALSE)</f>
        <v>0</v>
      </c>
      <c r="D10" s="30"/>
      <c r="E10" s="86" t="s">
        <v>79</v>
      </c>
      <c r="F10" s="95">
        <f>VLOOKUP(E10,Lifts_Alphabetical[],2,FALSE)</f>
        <v>0</v>
      </c>
      <c r="G10" s="30"/>
      <c r="H10" s="86" t="s">
        <v>79</v>
      </c>
      <c r="I10" s="95">
        <f>VLOOKUP(H10,Lifts_Alphabetical[],2,FALSE)</f>
        <v>0</v>
      </c>
      <c r="J10" s="30"/>
      <c r="K10" s="86" t="s">
        <v>79</v>
      </c>
      <c r="L10" s="53">
        <f>VLOOKUP(K10,Lifts_Alphabetical[],2,FALSE)</f>
        <v>0</v>
      </c>
      <c r="M10" s="30"/>
      <c r="N10" s="53"/>
      <c r="O10" s="53">
        <f t="shared" si="0"/>
        <v>0</v>
      </c>
      <c r="P10" s="76">
        <f t="shared" si="1"/>
        <v>0</v>
      </c>
      <c r="Q10" s="61"/>
      <c r="R10" s="61"/>
      <c r="S10" s="61"/>
      <c r="T10" s="71">
        <f t="shared" si="2"/>
        <v>0</v>
      </c>
      <c r="U10" s="28"/>
    </row>
    <row r="11" spans="1:22" ht="15" thickBot="1">
      <c r="A11" s="112"/>
      <c r="B11" s="97" t="s">
        <v>79</v>
      </c>
      <c r="C11" s="98">
        <f>VLOOKUP(B11,Lifts_Alphabetical[],2,FALSE)</f>
        <v>0</v>
      </c>
      <c r="D11" s="52"/>
      <c r="E11" s="99" t="s">
        <v>79</v>
      </c>
      <c r="F11" s="98">
        <f>VLOOKUP(E11,Lifts_Alphabetical[],2,FALSE)</f>
        <v>0</v>
      </c>
      <c r="G11" s="52"/>
      <c r="H11" s="99" t="s">
        <v>79</v>
      </c>
      <c r="I11" s="98">
        <f>VLOOKUP(H11,Lifts_Alphabetical[],2,FALSE)</f>
        <v>0</v>
      </c>
      <c r="J11" s="52"/>
      <c r="K11" s="99" t="s">
        <v>79</v>
      </c>
      <c r="L11" s="54">
        <f>VLOOKUP(K11,Lifts_Alphabetical[],2,FALSE)</f>
        <v>0</v>
      </c>
      <c r="M11" s="52"/>
      <c r="N11" s="54"/>
      <c r="O11" s="54">
        <f t="shared" si="0"/>
        <v>0</v>
      </c>
      <c r="P11" s="76">
        <f t="shared" si="1"/>
        <v>0</v>
      </c>
      <c r="Q11" s="62"/>
      <c r="R11" s="62"/>
      <c r="S11" s="62"/>
      <c r="T11" s="72">
        <f t="shared" si="2"/>
        <v>0</v>
      </c>
      <c r="U11" s="28"/>
    </row>
    <row r="12" spans="1:22" ht="15" thickBot="1">
      <c r="A12" s="113" t="s">
        <v>144</v>
      </c>
      <c r="B12" s="42" t="s">
        <v>73</v>
      </c>
      <c r="C12" s="43" t="s">
        <v>74</v>
      </c>
      <c r="D12" s="107" t="s">
        <v>137</v>
      </c>
      <c r="E12" s="43" t="s">
        <v>75</v>
      </c>
      <c r="F12" s="43" t="s">
        <v>74</v>
      </c>
      <c r="G12" s="107" t="s">
        <v>137</v>
      </c>
      <c r="H12" s="43" t="s">
        <v>76</v>
      </c>
      <c r="I12" s="43" t="s">
        <v>77</v>
      </c>
      <c r="J12" s="107" t="s">
        <v>137</v>
      </c>
      <c r="K12" s="43" t="s">
        <v>78</v>
      </c>
      <c r="L12" s="43" t="s">
        <v>74</v>
      </c>
      <c r="M12" s="107" t="s">
        <v>137</v>
      </c>
      <c r="N12" s="43" t="s">
        <v>139</v>
      </c>
      <c r="O12" s="43" t="s">
        <v>136</v>
      </c>
      <c r="P12" s="43" t="s">
        <v>138</v>
      </c>
      <c r="Q12" s="43" t="s">
        <v>86</v>
      </c>
      <c r="R12" s="43" t="s">
        <v>84</v>
      </c>
      <c r="S12" s="43" t="s">
        <v>85</v>
      </c>
      <c r="T12" s="49" t="s">
        <v>135</v>
      </c>
      <c r="U12" s="136" t="s">
        <v>82</v>
      </c>
      <c r="V12" s="137"/>
    </row>
    <row r="13" spans="1:22" ht="15" customHeight="1">
      <c r="A13" s="114"/>
      <c r="B13" s="58" t="s">
        <v>112</v>
      </c>
      <c r="C13" s="30">
        <f>VLOOKUP(B13,Lifts_Alphabetical[],2,FALSE)</f>
        <v>1</v>
      </c>
      <c r="D13" s="36">
        <v>1</v>
      </c>
      <c r="E13" s="56" t="s">
        <v>79</v>
      </c>
      <c r="F13" s="30">
        <f>VLOOKUP(E13,Lifts_Alphabetical[],2,FALSE)</f>
        <v>0</v>
      </c>
      <c r="G13" s="36"/>
      <c r="H13" s="56" t="s">
        <v>79</v>
      </c>
      <c r="I13" s="30">
        <f>VLOOKUP(H13,Lifts_Alphabetical[],2,FALSE)</f>
        <v>0</v>
      </c>
      <c r="J13" s="36"/>
      <c r="K13" s="56" t="s">
        <v>79</v>
      </c>
      <c r="L13" s="30">
        <f>VLOOKUP(K13,Lifts_Alphabetical[],2,FALSE)</f>
        <v>0</v>
      </c>
      <c r="M13" s="36"/>
      <c r="N13" s="30"/>
      <c r="O13" s="30">
        <f>MIN(10,(C13+F13+I13+L13))</f>
        <v>1</v>
      </c>
      <c r="P13" s="76">
        <f>MIN(10,(D13+G13+J13+M13+N13))</f>
        <v>1</v>
      </c>
      <c r="Q13" s="63">
        <v>3</v>
      </c>
      <c r="R13" s="63">
        <v>2.5</v>
      </c>
      <c r="S13" s="63">
        <v>2</v>
      </c>
      <c r="T13" s="55">
        <f>IF((SUM(Q13:S13)&gt;0),(O13-P13+AVERAGE(Q13:S13)),(O13-P13))</f>
        <v>2.5</v>
      </c>
      <c r="U13" s="148">
        <f>(MAX(T13:T22)+LARGE(T13:T22,2))/2</f>
        <v>4.5</v>
      </c>
      <c r="V13" s="149"/>
    </row>
    <row r="14" spans="1:22" ht="15" thickBot="1">
      <c r="A14" s="114"/>
      <c r="B14" s="58" t="s">
        <v>112</v>
      </c>
      <c r="C14" s="30">
        <f>VLOOKUP(B14,Lifts_Alphabetical[],2,FALSE)</f>
        <v>1</v>
      </c>
      <c r="D14" s="30">
        <v>1.8</v>
      </c>
      <c r="E14" s="56" t="s">
        <v>121</v>
      </c>
      <c r="F14" s="30">
        <f>VLOOKUP(E14,Lifts_Alphabetical[],2,FALSE)</f>
        <v>1.9</v>
      </c>
      <c r="G14" s="30">
        <v>1</v>
      </c>
      <c r="H14" s="56" t="s">
        <v>79</v>
      </c>
      <c r="I14" s="30">
        <f>VLOOKUP(H14,Lifts_Alphabetical[],2,FALSE)</f>
        <v>0</v>
      </c>
      <c r="J14" s="30"/>
      <c r="K14" s="56" t="s">
        <v>79</v>
      </c>
      <c r="L14" s="30">
        <f>VLOOKUP(K14,Lifts_Alphabetical[],2,FALSE)</f>
        <v>0</v>
      </c>
      <c r="M14" s="30"/>
      <c r="N14" s="30"/>
      <c r="O14" s="30">
        <f>MIN(10,(C14+F14+I14+L14))</f>
        <v>2.9</v>
      </c>
      <c r="P14" s="76">
        <f t="shared" ref="P14:P22" si="3">D14+G14+J14+M14+N14</f>
        <v>2.8</v>
      </c>
      <c r="Q14" s="64">
        <v>2.5</v>
      </c>
      <c r="R14" s="64">
        <v>3</v>
      </c>
      <c r="S14" s="64">
        <v>3.5</v>
      </c>
      <c r="T14" s="55">
        <f t="shared" ref="T14:T22" si="4">IF((SUM(Q14:S14)&gt;0),(O14-P14+AVERAGE(Q14:S14)),(O14-P14))</f>
        <v>3.1</v>
      </c>
      <c r="U14" s="150"/>
      <c r="V14" s="151"/>
    </row>
    <row r="15" spans="1:22">
      <c r="A15" s="114"/>
      <c r="B15" s="58" t="s">
        <v>79</v>
      </c>
      <c r="C15" s="30">
        <f>VLOOKUP(B15,Lifts_Alphabetical[],2,FALSE)</f>
        <v>0</v>
      </c>
      <c r="D15" s="30"/>
      <c r="E15" s="56" t="s">
        <v>79</v>
      </c>
      <c r="F15" s="30">
        <f>VLOOKUP(E15,Lifts_Alphabetical[],2,FALSE)</f>
        <v>0</v>
      </c>
      <c r="G15" s="30"/>
      <c r="H15" s="56" t="s">
        <v>79</v>
      </c>
      <c r="I15" s="30">
        <f>VLOOKUP(H15,Lifts_Alphabetical[],2,FALSE)</f>
        <v>0</v>
      </c>
      <c r="J15" s="30"/>
      <c r="K15" s="56" t="s">
        <v>79</v>
      </c>
      <c r="L15" s="30">
        <f>VLOOKUP(K15,Lifts_Alphabetical[],2,FALSE)</f>
        <v>0</v>
      </c>
      <c r="M15" s="30"/>
      <c r="N15" s="30"/>
      <c r="O15" s="30">
        <f>MIN(10,(C15+F15+I15+L15))</f>
        <v>0</v>
      </c>
      <c r="P15" s="76">
        <f t="shared" si="3"/>
        <v>0</v>
      </c>
      <c r="Q15" s="64">
        <v>1</v>
      </c>
      <c r="R15" s="64">
        <v>1</v>
      </c>
      <c r="S15" s="64">
        <v>1</v>
      </c>
      <c r="T15" s="70">
        <f t="shared" si="4"/>
        <v>1</v>
      </c>
      <c r="U15" s="154" t="s">
        <v>146</v>
      </c>
      <c r="V15" s="155"/>
    </row>
    <row r="16" spans="1:22">
      <c r="A16" s="114"/>
      <c r="B16" s="58" t="s">
        <v>79</v>
      </c>
      <c r="C16" s="30">
        <f>VLOOKUP(B16,Lifts_Alphabetical[],2,FALSE)</f>
        <v>0</v>
      </c>
      <c r="D16" s="30"/>
      <c r="E16" s="56" t="s">
        <v>79</v>
      </c>
      <c r="F16" s="30">
        <f>VLOOKUP(E16,Lifts_Alphabetical[],2,FALSE)</f>
        <v>0</v>
      </c>
      <c r="G16" s="30"/>
      <c r="H16" s="56" t="s">
        <v>79</v>
      </c>
      <c r="I16" s="30">
        <f>VLOOKUP(H16,Lifts_Alphabetical[],2,FALSE)</f>
        <v>0</v>
      </c>
      <c r="J16" s="30"/>
      <c r="K16" s="56" t="s">
        <v>79</v>
      </c>
      <c r="L16" s="30">
        <f>VLOOKUP(K16,Lifts_Alphabetical[],2,FALSE)</f>
        <v>0</v>
      </c>
      <c r="M16" s="30"/>
      <c r="N16" s="30"/>
      <c r="O16" s="30">
        <f>MIN(10,(C16+F16+I16+L16))</f>
        <v>0</v>
      </c>
      <c r="P16" s="76">
        <f t="shared" si="3"/>
        <v>0</v>
      </c>
      <c r="Q16" s="64">
        <v>2</v>
      </c>
      <c r="R16" s="64">
        <v>2</v>
      </c>
      <c r="S16" s="64">
        <v>2.5</v>
      </c>
      <c r="T16" s="71">
        <f t="shared" si="4"/>
        <v>2.1666666666666665</v>
      </c>
      <c r="U16" s="28"/>
    </row>
    <row r="17" spans="1:22">
      <c r="A17" s="114"/>
      <c r="B17" s="66" t="s">
        <v>79</v>
      </c>
      <c r="C17" s="37">
        <f>VLOOKUP(B17,Lifts_Alphabetical[],2,FALSE)</f>
        <v>0</v>
      </c>
      <c r="D17" s="30"/>
      <c r="E17" s="68" t="s">
        <v>79</v>
      </c>
      <c r="F17" s="37">
        <f>VLOOKUP(E17,Lifts_Alphabetical[],2,FALSE)</f>
        <v>0</v>
      </c>
      <c r="G17" s="30"/>
      <c r="H17" s="68" t="s">
        <v>79</v>
      </c>
      <c r="I17" s="37">
        <f>VLOOKUP(H17,Lifts_Alphabetical[],2,FALSE)</f>
        <v>0</v>
      </c>
      <c r="J17" s="30"/>
      <c r="K17" s="68" t="s">
        <v>79</v>
      </c>
      <c r="L17" s="37">
        <f>VLOOKUP(K17,Lifts_Alphabetical[],2,FALSE)</f>
        <v>0</v>
      </c>
      <c r="M17" s="30"/>
      <c r="N17" s="37"/>
      <c r="O17" s="37">
        <f t="shared" ref="O17:O22" si="5">MIN(10,(C17+F17+I17+L17))</f>
        <v>0</v>
      </c>
      <c r="P17" s="76">
        <f t="shared" si="3"/>
        <v>0</v>
      </c>
      <c r="Q17" s="64">
        <v>1</v>
      </c>
      <c r="R17" s="64">
        <v>1.5</v>
      </c>
      <c r="S17" s="64">
        <v>2</v>
      </c>
      <c r="T17" s="71">
        <f t="shared" si="4"/>
        <v>1.5</v>
      </c>
    </row>
    <row r="18" spans="1:22">
      <c r="A18" s="114"/>
      <c r="B18" s="66" t="s">
        <v>123</v>
      </c>
      <c r="C18" s="37">
        <f>VLOOKUP(B18,Lifts_Alphabetical[],2,FALSE)</f>
        <v>2.2000000000000002</v>
      </c>
      <c r="D18" s="30">
        <v>1</v>
      </c>
      <c r="E18" s="68" t="s">
        <v>129</v>
      </c>
      <c r="F18" s="37">
        <f>VLOOKUP(E18,Lifts_Alphabetical[],2,FALSE)</f>
        <v>0.5</v>
      </c>
      <c r="G18" s="30"/>
      <c r="H18" s="68" t="s">
        <v>122</v>
      </c>
      <c r="I18" s="37">
        <f>VLOOKUP(H18,Lifts_Alphabetical[],2,FALSE)</f>
        <v>1.7</v>
      </c>
      <c r="J18" s="30"/>
      <c r="K18" s="68" t="s">
        <v>79</v>
      </c>
      <c r="L18" s="37">
        <f>VLOOKUP(K18,Lifts_Alphabetical[],2,FALSE)</f>
        <v>0</v>
      </c>
      <c r="M18" s="30"/>
      <c r="N18" s="37">
        <v>0.5</v>
      </c>
      <c r="O18" s="37">
        <f t="shared" si="5"/>
        <v>4.4000000000000004</v>
      </c>
      <c r="P18" s="76">
        <f t="shared" si="3"/>
        <v>1.5</v>
      </c>
      <c r="Q18" s="64">
        <v>3.3</v>
      </c>
      <c r="R18" s="64">
        <v>3.7</v>
      </c>
      <c r="S18" s="64">
        <v>2</v>
      </c>
      <c r="T18" s="71">
        <f t="shared" si="4"/>
        <v>5.9</v>
      </c>
      <c r="V18" t="s">
        <v>51</v>
      </c>
    </row>
    <row r="19" spans="1:22">
      <c r="A19" s="114"/>
      <c r="B19" s="66" t="s">
        <v>79</v>
      </c>
      <c r="C19" s="37">
        <f>VLOOKUP(B19,Lifts_Alphabetical[],2,FALSE)</f>
        <v>0</v>
      </c>
      <c r="D19" s="30"/>
      <c r="E19" s="68" t="s">
        <v>79</v>
      </c>
      <c r="F19" s="37">
        <f>VLOOKUP(E19,Lifts_Alphabetical[],2,FALSE)</f>
        <v>0</v>
      </c>
      <c r="G19" s="30"/>
      <c r="H19" s="68" t="s">
        <v>79</v>
      </c>
      <c r="I19" s="37">
        <f>VLOOKUP(H19,Lifts_Alphabetical[],2,FALSE)</f>
        <v>0</v>
      </c>
      <c r="J19" s="30"/>
      <c r="K19" s="68" t="s">
        <v>79</v>
      </c>
      <c r="L19" s="37">
        <f>VLOOKUP(K19,Lifts_Alphabetical[],2,FALSE)</f>
        <v>0</v>
      </c>
      <c r="M19" s="30"/>
      <c r="N19" s="37"/>
      <c r="O19" s="37">
        <f t="shared" si="5"/>
        <v>0</v>
      </c>
      <c r="P19" s="76">
        <f t="shared" si="3"/>
        <v>0</v>
      </c>
      <c r="Q19" s="64"/>
      <c r="R19" s="64"/>
      <c r="S19" s="64"/>
      <c r="T19" s="71">
        <f t="shared" si="4"/>
        <v>0</v>
      </c>
    </row>
    <row r="20" spans="1:22">
      <c r="A20" s="114"/>
      <c r="B20" s="66" t="s">
        <v>79</v>
      </c>
      <c r="C20" s="37">
        <f>VLOOKUP(B20,Lifts_Alphabetical[],2,FALSE)</f>
        <v>0</v>
      </c>
      <c r="D20" s="30"/>
      <c r="E20" s="68" t="s">
        <v>79</v>
      </c>
      <c r="F20" s="37">
        <f>VLOOKUP(E20,Lifts_Alphabetical[],2,FALSE)</f>
        <v>0</v>
      </c>
      <c r="G20" s="30"/>
      <c r="H20" s="68" t="s">
        <v>79</v>
      </c>
      <c r="I20" s="37">
        <f>VLOOKUP(H20,Lifts_Alphabetical[],2,FALSE)</f>
        <v>0</v>
      </c>
      <c r="J20" s="30"/>
      <c r="K20" s="68" t="s">
        <v>79</v>
      </c>
      <c r="L20" s="37">
        <f>VLOOKUP(K20,Lifts_Alphabetical[],2,FALSE)</f>
        <v>0</v>
      </c>
      <c r="M20" s="30"/>
      <c r="N20" s="37"/>
      <c r="O20" s="37">
        <f t="shared" si="5"/>
        <v>0</v>
      </c>
      <c r="P20" s="76">
        <f t="shared" si="3"/>
        <v>0</v>
      </c>
      <c r="Q20" s="64"/>
      <c r="R20" s="64"/>
      <c r="S20" s="64"/>
      <c r="T20" s="71">
        <f t="shared" si="4"/>
        <v>0</v>
      </c>
    </row>
    <row r="21" spans="1:22">
      <c r="A21" s="114"/>
      <c r="B21" s="66" t="s">
        <v>79</v>
      </c>
      <c r="C21" s="37">
        <f>VLOOKUP(B21,Lifts_Alphabetical[],2,FALSE)</f>
        <v>0</v>
      </c>
      <c r="D21" s="30"/>
      <c r="E21" s="68" t="s">
        <v>79</v>
      </c>
      <c r="F21" s="37">
        <f>VLOOKUP(E21,Lifts_Alphabetical[],2,FALSE)</f>
        <v>0</v>
      </c>
      <c r="G21" s="30"/>
      <c r="H21" s="68" t="s">
        <v>79</v>
      </c>
      <c r="I21" s="37">
        <f>VLOOKUP(H21,Lifts_Alphabetical[],2,FALSE)</f>
        <v>0</v>
      </c>
      <c r="J21" s="30"/>
      <c r="K21" s="68" t="s">
        <v>79</v>
      </c>
      <c r="L21" s="37">
        <f>VLOOKUP(K21,Lifts_Alphabetical[],2,FALSE)</f>
        <v>0</v>
      </c>
      <c r="M21" s="30"/>
      <c r="N21" s="37"/>
      <c r="O21" s="37">
        <f t="shared" si="5"/>
        <v>0</v>
      </c>
      <c r="P21" s="76">
        <f t="shared" si="3"/>
        <v>0</v>
      </c>
      <c r="Q21" s="64"/>
      <c r="R21" s="64"/>
      <c r="S21" s="64"/>
      <c r="T21" s="71">
        <f t="shared" si="4"/>
        <v>0</v>
      </c>
    </row>
    <row r="22" spans="1:22" ht="15" thickBot="1">
      <c r="A22" s="115"/>
      <c r="B22" s="67" t="s">
        <v>79</v>
      </c>
      <c r="C22" s="44">
        <f>VLOOKUP(B22,Lifts_Alphabetical[],2,FALSE)</f>
        <v>0</v>
      </c>
      <c r="D22" s="52"/>
      <c r="E22" s="69" t="s">
        <v>79</v>
      </c>
      <c r="F22" s="44">
        <f>VLOOKUP(E22,Lifts_Alphabetical[],2,FALSE)</f>
        <v>0</v>
      </c>
      <c r="G22" s="52"/>
      <c r="H22" s="69" t="s">
        <v>79</v>
      </c>
      <c r="I22" s="44">
        <f>VLOOKUP(H22,Lifts_Alphabetical[],2,FALSE)</f>
        <v>0</v>
      </c>
      <c r="J22" s="52"/>
      <c r="K22" s="69" t="s">
        <v>79</v>
      </c>
      <c r="L22" s="44">
        <f>VLOOKUP(K22,Lifts_Alphabetical[],2,FALSE)</f>
        <v>0</v>
      </c>
      <c r="M22" s="52"/>
      <c r="N22" s="44"/>
      <c r="O22" s="44">
        <f t="shared" si="5"/>
        <v>0</v>
      </c>
      <c r="P22" s="76">
        <f t="shared" si="3"/>
        <v>0</v>
      </c>
      <c r="Q22" s="65"/>
      <c r="R22" s="65"/>
      <c r="S22" s="65"/>
      <c r="T22" s="72">
        <f t="shared" si="4"/>
        <v>0</v>
      </c>
    </row>
    <row r="23" spans="1:22" ht="15" thickBot="1">
      <c r="A23" s="116" t="s">
        <v>143</v>
      </c>
      <c r="B23" s="45" t="s">
        <v>73</v>
      </c>
      <c r="C23" s="46" t="s">
        <v>74</v>
      </c>
      <c r="D23" s="46" t="s">
        <v>137</v>
      </c>
      <c r="E23" s="46" t="s">
        <v>75</v>
      </c>
      <c r="F23" s="46" t="s">
        <v>74</v>
      </c>
      <c r="G23" s="46" t="s">
        <v>137</v>
      </c>
      <c r="H23" s="46" t="s">
        <v>76</v>
      </c>
      <c r="I23" s="46" t="s">
        <v>77</v>
      </c>
      <c r="J23" s="46" t="s">
        <v>137</v>
      </c>
      <c r="K23" s="46" t="s">
        <v>78</v>
      </c>
      <c r="L23" s="46" t="s">
        <v>74</v>
      </c>
      <c r="M23" s="46" t="s">
        <v>137</v>
      </c>
      <c r="N23" s="46" t="s">
        <v>139</v>
      </c>
      <c r="O23" s="46" t="s">
        <v>136</v>
      </c>
      <c r="P23" s="46" t="s">
        <v>138</v>
      </c>
      <c r="Q23" s="46" t="s">
        <v>86</v>
      </c>
      <c r="R23" s="46" t="s">
        <v>84</v>
      </c>
      <c r="S23" s="46" t="s">
        <v>85</v>
      </c>
      <c r="T23" s="50" t="s">
        <v>135</v>
      </c>
      <c r="U23" s="126" t="s">
        <v>82</v>
      </c>
      <c r="V23" s="127"/>
    </row>
    <row r="24" spans="1:22">
      <c r="A24" s="117"/>
      <c r="B24" s="58" t="s">
        <v>113</v>
      </c>
      <c r="C24" s="30">
        <f>VLOOKUP(B24,Lifts_Alphabetical[],2,FALSE)</f>
        <v>0.6</v>
      </c>
      <c r="D24" s="36"/>
      <c r="E24" s="56" t="s">
        <v>124</v>
      </c>
      <c r="F24" s="30">
        <f>VLOOKUP(E24,Lifts_Alphabetical[],2,FALSE)</f>
        <v>0.7</v>
      </c>
      <c r="G24" s="36"/>
      <c r="H24" s="56" t="s">
        <v>79</v>
      </c>
      <c r="I24" s="30">
        <f>VLOOKUP(H24,Lifts_Alphabetical[],2,FALSE)</f>
        <v>0</v>
      </c>
      <c r="J24" s="36"/>
      <c r="K24" s="56" t="s">
        <v>79</v>
      </c>
      <c r="L24" s="30">
        <f>VLOOKUP(K24,Lifts_Alphabetical[],2,FALSE)</f>
        <v>0</v>
      </c>
      <c r="M24" s="36"/>
      <c r="N24" s="30">
        <v>0.5</v>
      </c>
      <c r="O24" s="30">
        <f>MIN(10,(C24+F24+I24+L24))</f>
        <v>1.2999999999999998</v>
      </c>
      <c r="P24" s="76">
        <f>MIN(10,(D24+G24+J24+M24+N24))</f>
        <v>0.5</v>
      </c>
      <c r="Q24" s="60">
        <v>6</v>
      </c>
      <c r="R24" s="60">
        <v>5</v>
      </c>
      <c r="S24" s="60">
        <v>5.5</v>
      </c>
      <c r="T24" s="55">
        <f>IF((SUM(Q24:S24)&gt;0),(O24-P24+AVERAGE(Q24:S24)),(O24-P24))</f>
        <v>6.3</v>
      </c>
      <c r="U24" s="122">
        <f>(MAX(T24:T33)+LARGE(T24:T33,2))/2</f>
        <v>5.7333333333333334</v>
      </c>
      <c r="V24" s="123"/>
    </row>
    <row r="25" spans="1:22" ht="15" thickBot="1">
      <c r="A25" s="117"/>
      <c r="B25" s="58" t="s">
        <v>79</v>
      </c>
      <c r="C25" s="30">
        <f>VLOOKUP(B25,Lifts_Alphabetical[],2,FALSE)</f>
        <v>0</v>
      </c>
      <c r="D25" s="30"/>
      <c r="E25" s="56" t="s">
        <v>79</v>
      </c>
      <c r="F25" s="30">
        <f>VLOOKUP(E25,Lifts_Alphabetical[],2,FALSE)</f>
        <v>0</v>
      </c>
      <c r="G25" s="30"/>
      <c r="H25" s="56" t="s">
        <v>79</v>
      </c>
      <c r="I25" s="30">
        <f>VLOOKUP(H25,Lifts_Alphabetical[],2,FALSE)</f>
        <v>0</v>
      </c>
      <c r="J25" s="30"/>
      <c r="K25" s="56" t="s">
        <v>79</v>
      </c>
      <c r="L25" s="30">
        <f>VLOOKUP(K25,Lifts_Alphabetical[],2,FALSE)</f>
        <v>0</v>
      </c>
      <c r="M25" s="30"/>
      <c r="N25" s="30"/>
      <c r="O25" s="30">
        <f>MIN(10,(C25+F25+I25+L25))</f>
        <v>0</v>
      </c>
      <c r="P25" s="76">
        <f t="shared" ref="P25:P33" si="6">D25+G25+J25+M25+N25</f>
        <v>0</v>
      </c>
      <c r="Q25" s="61">
        <v>0.5</v>
      </c>
      <c r="R25" s="61">
        <v>0.5</v>
      </c>
      <c r="S25" s="61">
        <v>0.6</v>
      </c>
      <c r="T25" s="55">
        <f t="shared" ref="T25:T33" si="7">IF((SUM(Q25:S25)&gt;0),(O25-P25+AVERAGE(Q25:S25)),(O25-P25))</f>
        <v>0.53333333333333333</v>
      </c>
      <c r="U25" s="124"/>
      <c r="V25" s="125"/>
    </row>
    <row r="26" spans="1:22">
      <c r="A26" s="117"/>
      <c r="B26" s="58" t="s">
        <v>79</v>
      </c>
      <c r="C26" s="30">
        <f>VLOOKUP(B26,Lifts_Alphabetical[],2,FALSE)</f>
        <v>0</v>
      </c>
      <c r="D26" s="30"/>
      <c r="E26" s="56" t="s">
        <v>79</v>
      </c>
      <c r="F26" s="30">
        <f>VLOOKUP(E26,Lifts_Alphabetical[],2,FALSE)</f>
        <v>0</v>
      </c>
      <c r="G26" s="30"/>
      <c r="H26" s="56" t="s">
        <v>79</v>
      </c>
      <c r="I26" s="30">
        <f>VLOOKUP(H26,Lifts_Alphabetical[],2,FALSE)</f>
        <v>0</v>
      </c>
      <c r="J26" s="30"/>
      <c r="K26" s="56" t="s">
        <v>79</v>
      </c>
      <c r="L26" s="30">
        <f>VLOOKUP(K26,Lifts_Alphabetical[],2,FALSE)</f>
        <v>0</v>
      </c>
      <c r="M26" s="30"/>
      <c r="N26" s="30"/>
      <c r="O26" s="30">
        <f>MIN(10,(C26+F26+I26+L26))</f>
        <v>0</v>
      </c>
      <c r="P26" s="76">
        <f t="shared" si="6"/>
        <v>0</v>
      </c>
      <c r="Q26" s="61">
        <v>1.5</v>
      </c>
      <c r="R26" s="61">
        <v>1.5</v>
      </c>
      <c r="S26" s="61">
        <v>1</v>
      </c>
      <c r="T26" s="70">
        <f t="shared" si="7"/>
        <v>1.3333333333333333</v>
      </c>
    </row>
    <row r="27" spans="1:22">
      <c r="A27" s="117"/>
      <c r="B27" s="58" t="s">
        <v>112</v>
      </c>
      <c r="C27" s="30">
        <f>VLOOKUP(B27,Lifts_Alphabetical[],2,FALSE)</f>
        <v>1</v>
      </c>
      <c r="D27" s="30"/>
      <c r="E27" s="56" t="s">
        <v>79</v>
      </c>
      <c r="F27" s="30">
        <f>VLOOKUP(E27,Lifts_Alphabetical[],2,FALSE)</f>
        <v>0</v>
      </c>
      <c r="G27" s="30"/>
      <c r="H27" s="56" t="s">
        <v>79</v>
      </c>
      <c r="I27" s="30">
        <f>VLOOKUP(H27,Lifts_Alphabetical[],2,FALSE)</f>
        <v>0</v>
      </c>
      <c r="J27" s="30"/>
      <c r="K27" s="56" t="s">
        <v>79</v>
      </c>
      <c r="L27" s="30">
        <f>VLOOKUP(K27,Lifts_Alphabetical[],2,FALSE)</f>
        <v>0</v>
      </c>
      <c r="M27" s="30"/>
      <c r="N27" s="30">
        <v>0.5</v>
      </c>
      <c r="O27" s="30">
        <f>MIN(10,(C27+F27+I27+L27))</f>
        <v>1</v>
      </c>
      <c r="P27" s="76">
        <f t="shared" si="6"/>
        <v>0.5</v>
      </c>
      <c r="Q27" s="61">
        <v>4.5</v>
      </c>
      <c r="R27" s="61">
        <v>4.5</v>
      </c>
      <c r="S27" s="61">
        <v>5</v>
      </c>
      <c r="T27" s="71">
        <f t="shared" si="7"/>
        <v>5.166666666666667</v>
      </c>
    </row>
    <row r="28" spans="1:22">
      <c r="A28" s="117"/>
      <c r="B28" s="56" t="s">
        <v>79</v>
      </c>
      <c r="C28" s="30">
        <f>VLOOKUP(B28,Lifts_Alphabetical[],2,FALSE)</f>
        <v>0</v>
      </c>
      <c r="D28" s="30"/>
      <c r="E28" s="56" t="s">
        <v>79</v>
      </c>
      <c r="F28" s="30">
        <f>VLOOKUP(E28,Lifts_Alphabetical[],2,FALSE)</f>
        <v>0</v>
      </c>
      <c r="G28" s="30"/>
      <c r="H28" s="56" t="s">
        <v>79</v>
      </c>
      <c r="I28" s="30">
        <f>VLOOKUP(H28,Lifts_Alphabetical[],2,FALSE)</f>
        <v>0</v>
      </c>
      <c r="J28" s="30"/>
      <c r="K28" s="56" t="s">
        <v>79</v>
      </c>
      <c r="L28" s="30">
        <f>VLOOKUP(K28,Lifts_Alphabetical[],2,FALSE)</f>
        <v>0</v>
      </c>
      <c r="M28" s="30"/>
      <c r="N28" s="30"/>
      <c r="O28" s="30">
        <f t="shared" ref="O28:O33" si="8">MIN(10,(C28+F28+I28+L28))</f>
        <v>0</v>
      </c>
      <c r="P28" s="76">
        <f t="shared" si="6"/>
        <v>0</v>
      </c>
      <c r="Q28" s="61"/>
      <c r="R28" s="61"/>
      <c r="S28" s="61"/>
      <c r="T28" s="71">
        <f t="shared" si="7"/>
        <v>0</v>
      </c>
    </row>
    <row r="29" spans="1:22">
      <c r="A29" s="117"/>
      <c r="B29" s="56" t="s">
        <v>79</v>
      </c>
      <c r="C29" s="30">
        <f>VLOOKUP(B29,Lifts_Alphabetical[],2,FALSE)</f>
        <v>0</v>
      </c>
      <c r="D29" s="30"/>
      <c r="E29" s="56" t="s">
        <v>79</v>
      </c>
      <c r="F29" s="30">
        <f>VLOOKUP(E29,Lifts_Alphabetical[],2,FALSE)</f>
        <v>0</v>
      </c>
      <c r="G29" s="30"/>
      <c r="H29" s="56" t="s">
        <v>79</v>
      </c>
      <c r="I29" s="30">
        <f>VLOOKUP(H29,Lifts_Alphabetical[],2,FALSE)</f>
        <v>0</v>
      </c>
      <c r="J29" s="30"/>
      <c r="K29" s="56" t="s">
        <v>79</v>
      </c>
      <c r="L29" s="30">
        <f>VLOOKUP(K29,Lifts_Alphabetical[],2,FALSE)</f>
        <v>0</v>
      </c>
      <c r="M29" s="30"/>
      <c r="N29" s="30"/>
      <c r="O29" s="30">
        <f t="shared" si="8"/>
        <v>0</v>
      </c>
      <c r="P29" s="76">
        <f t="shared" si="6"/>
        <v>0</v>
      </c>
      <c r="Q29" s="61"/>
      <c r="R29" s="61"/>
      <c r="S29" s="61"/>
      <c r="T29" s="71">
        <f t="shared" si="7"/>
        <v>0</v>
      </c>
    </row>
    <row r="30" spans="1:22">
      <c r="A30" s="117"/>
      <c r="B30" s="56" t="s">
        <v>79</v>
      </c>
      <c r="C30" s="30">
        <f>VLOOKUP(B30,Lifts_Alphabetical[],2,FALSE)</f>
        <v>0</v>
      </c>
      <c r="D30" s="30"/>
      <c r="E30" s="56" t="s">
        <v>79</v>
      </c>
      <c r="F30" s="30">
        <f>VLOOKUP(E30,Lifts_Alphabetical[],2,FALSE)</f>
        <v>0</v>
      </c>
      <c r="G30" s="30"/>
      <c r="H30" s="56" t="s">
        <v>79</v>
      </c>
      <c r="I30" s="30">
        <f>VLOOKUP(H30,Lifts_Alphabetical[],2,FALSE)</f>
        <v>0</v>
      </c>
      <c r="J30" s="30"/>
      <c r="K30" s="56" t="s">
        <v>79</v>
      </c>
      <c r="L30" s="30">
        <f>VLOOKUP(K30,Lifts_Alphabetical[],2,FALSE)</f>
        <v>0</v>
      </c>
      <c r="M30" s="30"/>
      <c r="N30" s="30"/>
      <c r="O30" s="30">
        <f t="shared" si="8"/>
        <v>0</v>
      </c>
      <c r="P30" s="76">
        <f t="shared" si="6"/>
        <v>0</v>
      </c>
      <c r="Q30" s="61"/>
      <c r="R30" s="61"/>
      <c r="S30" s="61"/>
      <c r="T30" s="71">
        <f t="shared" si="7"/>
        <v>0</v>
      </c>
    </row>
    <row r="31" spans="1:22">
      <c r="A31" s="117"/>
      <c r="B31" s="56" t="s">
        <v>79</v>
      </c>
      <c r="C31" s="30">
        <f>VLOOKUP(B31,Lifts_Alphabetical[],2,FALSE)</f>
        <v>0</v>
      </c>
      <c r="D31" s="30"/>
      <c r="E31" s="56" t="s">
        <v>79</v>
      </c>
      <c r="F31" s="30">
        <f>VLOOKUP(E31,Lifts_Alphabetical[],2,FALSE)</f>
        <v>0</v>
      </c>
      <c r="G31" s="30"/>
      <c r="H31" s="56" t="s">
        <v>79</v>
      </c>
      <c r="I31" s="30">
        <f>VLOOKUP(H31,Lifts_Alphabetical[],2,FALSE)</f>
        <v>0</v>
      </c>
      <c r="J31" s="30"/>
      <c r="K31" s="56" t="s">
        <v>79</v>
      </c>
      <c r="L31" s="30">
        <f>VLOOKUP(K31,Lifts_Alphabetical[],2,FALSE)</f>
        <v>0</v>
      </c>
      <c r="M31" s="30"/>
      <c r="N31" s="30"/>
      <c r="O31" s="30">
        <f t="shared" si="8"/>
        <v>0</v>
      </c>
      <c r="P31" s="76">
        <f t="shared" si="6"/>
        <v>0</v>
      </c>
      <c r="Q31" s="61"/>
      <c r="R31" s="61"/>
      <c r="S31" s="61"/>
      <c r="T31" s="71">
        <f t="shared" si="7"/>
        <v>0</v>
      </c>
    </row>
    <row r="32" spans="1:22">
      <c r="A32" s="117"/>
      <c r="B32" s="56" t="s">
        <v>79</v>
      </c>
      <c r="C32" s="30">
        <f>VLOOKUP(B32,Lifts_Alphabetical[],2,FALSE)</f>
        <v>0</v>
      </c>
      <c r="D32" s="30"/>
      <c r="E32" s="56" t="s">
        <v>79</v>
      </c>
      <c r="F32" s="30">
        <f>VLOOKUP(E32,Lifts_Alphabetical[],2,FALSE)</f>
        <v>0</v>
      </c>
      <c r="G32" s="30"/>
      <c r="H32" s="56" t="s">
        <v>79</v>
      </c>
      <c r="I32" s="30">
        <f>VLOOKUP(H32,Lifts_Alphabetical[],2,FALSE)</f>
        <v>0</v>
      </c>
      <c r="J32" s="30"/>
      <c r="K32" s="56" t="s">
        <v>79</v>
      </c>
      <c r="L32" s="30">
        <f>VLOOKUP(K32,Lifts_Alphabetical[],2,FALSE)</f>
        <v>0</v>
      </c>
      <c r="M32" s="30"/>
      <c r="N32" s="30"/>
      <c r="O32" s="30">
        <f t="shared" si="8"/>
        <v>0</v>
      </c>
      <c r="P32" s="76">
        <f t="shared" si="6"/>
        <v>0</v>
      </c>
      <c r="Q32" s="61"/>
      <c r="R32" s="61"/>
      <c r="S32" s="61"/>
      <c r="T32" s="71">
        <f t="shared" si="7"/>
        <v>0</v>
      </c>
    </row>
    <row r="33" spans="1:22" ht="15" thickBot="1">
      <c r="A33" s="118"/>
      <c r="B33" s="57" t="s">
        <v>79</v>
      </c>
      <c r="C33" s="41">
        <f>VLOOKUP(B33,Lifts_Alphabetical[],2,FALSE)</f>
        <v>0</v>
      </c>
      <c r="D33" s="52"/>
      <c r="E33" s="57" t="s">
        <v>79</v>
      </c>
      <c r="F33" s="41">
        <f>VLOOKUP(E33,Lifts_Alphabetical[],2,FALSE)</f>
        <v>0</v>
      </c>
      <c r="G33" s="52"/>
      <c r="H33" s="57" t="s">
        <v>79</v>
      </c>
      <c r="I33" s="41">
        <f>VLOOKUP(H33,Lifts_Alphabetical[],2,FALSE)</f>
        <v>0</v>
      </c>
      <c r="J33" s="52"/>
      <c r="K33" s="57" t="s">
        <v>79</v>
      </c>
      <c r="L33" s="41">
        <f>VLOOKUP(K33,Lifts_Alphabetical[],2,FALSE)</f>
        <v>0</v>
      </c>
      <c r="M33" s="52"/>
      <c r="N33" s="41"/>
      <c r="O33" s="41">
        <f t="shared" si="8"/>
        <v>0</v>
      </c>
      <c r="P33" s="76">
        <f t="shared" si="6"/>
        <v>0</v>
      </c>
      <c r="Q33" s="62"/>
      <c r="R33" s="62"/>
      <c r="S33" s="62"/>
      <c r="T33" s="72">
        <f t="shared" si="7"/>
        <v>0</v>
      </c>
    </row>
    <row r="34" spans="1:22" ht="15" thickBot="1">
      <c r="A34" s="119" t="s">
        <v>145</v>
      </c>
      <c r="B34" s="47" t="s">
        <v>73</v>
      </c>
      <c r="C34" s="48" t="s">
        <v>74</v>
      </c>
      <c r="D34" s="48" t="s">
        <v>137</v>
      </c>
      <c r="E34" s="48" t="s">
        <v>75</v>
      </c>
      <c r="F34" s="48" t="s">
        <v>74</v>
      </c>
      <c r="G34" s="48" t="s">
        <v>137</v>
      </c>
      <c r="H34" s="48" t="s">
        <v>76</v>
      </c>
      <c r="I34" s="48" t="s">
        <v>77</v>
      </c>
      <c r="J34" s="48" t="s">
        <v>137</v>
      </c>
      <c r="K34" s="48" t="s">
        <v>78</v>
      </c>
      <c r="L34" s="48" t="s">
        <v>74</v>
      </c>
      <c r="M34" s="48" t="s">
        <v>137</v>
      </c>
      <c r="N34" s="48" t="s">
        <v>139</v>
      </c>
      <c r="O34" s="48" t="s">
        <v>136</v>
      </c>
      <c r="P34" s="48" t="s">
        <v>138</v>
      </c>
      <c r="Q34" s="48" t="s">
        <v>86</v>
      </c>
      <c r="R34" s="48" t="s">
        <v>84</v>
      </c>
      <c r="S34" s="48" t="s">
        <v>85</v>
      </c>
      <c r="T34" s="51" t="s">
        <v>135</v>
      </c>
      <c r="U34" s="128" t="s">
        <v>82</v>
      </c>
      <c r="V34" s="129"/>
    </row>
    <row r="35" spans="1:22">
      <c r="A35" s="120"/>
      <c r="B35" s="56" t="s">
        <v>112</v>
      </c>
      <c r="C35" s="30">
        <f>VLOOKUP(B35,Lifts_Alphabetical[],2,FALSE)</f>
        <v>1</v>
      </c>
      <c r="D35" s="36"/>
      <c r="E35" s="56" t="s">
        <v>80</v>
      </c>
      <c r="F35" s="30">
        <f>VLOOKUP(E35,Lifts_Alphabetical[],2,FALSE)</f>
        <v>1.2</v>
      </c>
      <c r="G35" s="36"/>
      <c r="H35" s="56" t="s">
        <v>79</v>
      </c>
      <c r="I35" s="30">
        <f>VLOOKUP(H35,Lifts_Alphabetical[],2,FALSE)</f>
        <v>0</v>
      </c>
      <c r="J35" s="36"/>
      <c r="K35" s="56" t="s">
        <v>79</v>
      </c>
      <c r="L35" s="36">
        <f>VLOOKUP(K35,Lifts_Alphabetical[],2,FALSE)</f>
        <v>0</v>
      </c>
      <c r="M35" s="36"/>
      <c r="N35" s="36"/>
      <c r="O35" s="36">
        <f t="shared" ref="O35:O36" si="9">MIN(10,(C35+F35+I35+L35))</f>
        <v>2.2000000000000002</v>
      </c>
      <c r="P35" s="76">
        <f>MIN(10,(D35+G35+J35+M35+N35))</f>
        <v>0</v>
      </c>
      <c r="Q35" s="60">
        <v>2</v>
      </c>
      <c r="R35" s="60">
        <v>2.5</v>
      </c>
      <c r="S35" s="60">
        <v>2</v>
      </c>
      <c r="T35" s="55">
        <f>IF((SUM(Q35:S35)&gt;0),(O35-P35+AVERAGE(Q35:S35)),(O35-P35))</f>
        <v>4.3666666666666671</v>
      </c>
      <c r="U35" s="122">
        <f>(MAX(T35:T44)+LARGE(T35:T44,2))/2</f>
        <v>4.1833333333333336</v>
      </c>
      <c r="V35" s="123"/>
    </row>
    <row r="36" spans="1:22" ht="15" thickBot="1">
      <c r="A36" s="120"/>
      <c r="B36" s="56" t="s">
        <v>79</v>
      </c>
      <c r="C36" s="30">
        <f>VLOOKUP(B36,Lifts_Alphabetical[],2,FALSE)</f>
        <v>0</v>
      </c>
      <c r="D36" s="30"/>
      <c r="E36" s="56" t="s">
        <v>79</v>
      </c>
      <c r="F36" s="30">
        <f>VLOOKUP(E36,Lifts_Alphabetical[],2,FALSE)</f>
        <v>0</v>
      </c>
      <c r="G36" s="30"/>
      <c r="H36" s="56" t="s">
        <v>79</v>
      </c>
      <c r="I36" s="30">
        <f>VLOOKUP(H36,Lifts_Alphabetical[],2,FALSE)</f>
        <v>0</v>
      </c>
      <c r="J36" s="30"/>
      <c r="K36" s="56" t="s">
        <v>79</v>
      </c>
      <c r="L36" s="30">
        <f>VLOOKUP(K36,Lifts_Alphabetical[],2,FALSE)</f>
        <v>0</v>
      </c>
      <c r="M36" s="30"/>
      <c r="N36" s="30"/>
      <c r="O36" s="30">
        <f t="shared" si="9"/>
        <v>0</v>
      </c>
      <c r="P36" s="76">
        <f t="shared" ref="P36:P44" si="10">D36+G36+J36+M36+N36</f>
        <v>0</v>
      </c>
      <c r="Q36" s="61">
        <v>4</v>
      </c>
      <c r="R36" s="61">
        <v>4</v>
      </c>
      <c r="S36" s="61">
        <v>4</v>
      </c>
      <c r="T36" s="55">
        <f t="shared" ref="T36:T44" si="11">IF((SUM(Q36:S36)&gt;0),(O36-P36+AVERAGE(Q36:S36)),(O36-P36))</f>
        <v>4</v>
      </c>
      <c r="U36" s="124"/>
      <c r="V36" s="125"/>
    </row>
    <row r="37" spans="1:22">
      <c r="A37" s="120"/>
      <c r="B37" s="56" t="s">
        <v>126</v>
      </c>
      <c r="C37" s="30">
        <f>VLOOKUP(B37,Lifts_Alphabetical[],2,FALSE)</f>
        <v>0.6</v>
      </c>
      <c r="D37" s="30"/>
      <c r="E37" s="56" t="s">
        <v>79</v>
      </c>
      <c r="F37" s="30">
        <f>VLOOKUP(E37,Lifts_Alphabetical[],2,FALSE)</f>
        <v>0</v>
      </c>
      <c r="G37" s="30"/>
      <c r="H37" s="56" t="s">
        <v>79</v>
      </c>
      <c r="I37" s="30">
        <f>VLOOKUP(H37,Lifts_Alphabetical[],2,FALSE)</f>
        <v>0</v>
      </c>
      <c r="J37" s="30"/>
      <c r="K37" s="56" t="s">
        <v>79</v>
      </c>
      <c r="L37" s="30">
        <f>VLOOKUP(K37,Lifts_Alphabetical[],2,FALSE)</f>
        <v>0</v>
      </c>
      <c r="M37" s="30"/>
      <c r="N37" s="30">
        <v>0.5</v>
      </c>
      <c r="O37" s="30">
        <f>MIN(10,(C37+F37+I37+L37))</f>
        <v>0.6</v>
      </c>
      <c r="P37" s="76">
        <f t="shared" si="10"/>
        <v>0.5</v>
      </c>
      <c r="Q37" s="61">
        <v>3.5</v>
      </c>
      <c r="R37" s="61">
        <v>3.5</v>
      </c>
      <c r="S37" s="61">
        <v>2.5</v>
      </c>
      <c r="T37" s="70">
        <f t="shared" si="11"/>
        <v>3.2666666666666666</v>
      </c>
    </row>
    <row r="38" spans="1:22">
      <c r="A38" s="120"/>
      <c r="B38" s="56" t="s">
        <v>114</v>
      </c>
      <c r="C38" s="30">
        <f>VLOOKUP(B38,Lifts_Alphabetical[],2,FALSE)</f>
        <v>0.5</v>
      </c>
      <c r="D38" s="30"/>
      <c r="E38" s="56" t="s">
        <v>79</v>
      </c>
      <c r="F38" s="30">
        <f>VLOOKUP(E38,Lifts_Alphabetical[],2,FALSE)</f>
        <v>0</v>
      </c>
      <c r="G38" s="30"/>
      <c r="H38" s="56" t="s">
        <v>79</v>
      </c>
      <c r="I38" s="30">
        <f>VLOOKUP(H38,Lifts_Alphabetical[],2,FALSE)</f>
        <v>0</v>
      </c>
      <c r="J38" s="30"/>
      <c r="K38" s="56" t="s">
        <v>79</v>
      </c>
      <c r="L38" s="30">
        <f>VLOOKUP(K38,Lifts_Alphabetical[],2,FALSE)</f>
        <v>0</v>
      </c>
      <c r="M38" s="30"/>
      <c r="N38" s="30">
        <v>0.5</v>
      </c>
      <c r="O38" s="30">
        <f t="shared" ref="O38:O44" si="12">MIN(10,(C38+F38+I38+L38))</f>
        <v>0.5</v>
      </c>
      <c r="P38" s="76">
        <f t="shared" si="10"/>
        <v>0.5</v>
      </c>
      <c r="Q38" s="61">
        <v>1</v>
      </c>
      <c r="R38" s="61">
        <v>1</v>
      </c>
      <c r="S38" s="61">
        <v>2</v>
      </c>
      <c r="T38" s="71">
        <f t="shared" si="11"/>
        <v>1.3333333333333333</v>
      </c>
    </row>
    <row r="39" spans="1:22">
      <c r="A39" s="120"/>
      <c r="B39" s="56" t="s">
        <v>114</v>
      </c>
      <c r="C39" s="30">
        <f>VLOOKUP(B39,Lifts_Alphabetical[],2,FALSE)</f>
        <v>0.5</v>
      </c>
      <c r="D39" s="30"/>
      <c r="E39" s="56" t="s">
        <v>127</v>
      </c>
      <c r="F39" s="30">
        <f>VLOOKUP(E39,Lifts_Alphabetical[],2,FALSE)</f>
        <v>1.2</v>
      </c>
      <c r="G39" s="30"/>
      <c r="H39" s="56" t="s">
        <v>79</v>
      </c>
      <c r="I39" s="30">
        <f>VLOOKUP(H39,Lifts_Alphabetical[],2,FALSE)</f>
        <v>0</v>
      </c>
      <c r="J39" s="30"/>
      <c r="K39" s="56" t="s">
        <v>79</v>
      </c>
      <c r="L39" s="30">
        <f>VLOOKUP(K39,Lifts_Alphabetical[],2,FALSE)</f>
        <v>0</v>
      </c>
      <c r="M39" s="30"/>
      <c r="N39" s="30">
        <v>0.5</v>
      </c>
      <c r="O39" s="30">
        <f t="shared" si="12"/>
        <v>1.7</v>
      </c>
      <c r="P39" s="76">
        <f t="shared" si="10"/>
        <v>0.5</v>
      </c>
      <c r="Q39" s="61">
        <v>3</v>
      </c>
      <c r="R39" s="61">
        <v>2</v>
      </c>
      <c r="S39" s="61">
        <v>2.5</v>
      </c>
      <c r="T39" s="71">
        <f t="shared" si="11"/>
        <v>3.7</v>
      </c>
    </row>
    <row r="40" spans="1:22">
      <c r="A40" s="120"/>
      <c r="B40" s="56" t="s">
        <v>79</v>
      </c>
      <c r="C40" s="30">
        <f>VLOOKUP(B40,Lifts_Alphabetical[],2,FALSE)</f>
        <v>0</v>
      </c>
      <c r="D40" s="30"/>
      <c r="E40" s="56" t="s">
        <v>79</v>
      </c>
      <c r="F40" s="30">
        <f>VLOOKUP(E40,Lifts_Alphabetical[],2,FALSE)</f>
        <v>0</v>
      </c>
      <c r="G40" s="30"/>
      <c r="H40" s="56" t="s">
        <v>79</v>
      </c>
      <c r="I40" s="30">
        <f>VLOOKUP(H40,Lifts_Alphabetical[],2,FALSE)</f>
        <v>0</v>
      </c>
      <c r="J40" s="30"/>
      <c r="K40" s="56" t="s">
        <v>79</v>
      </c>
      <c r="L40" s="30">
        <f>VLOOKUP(K40,Lifts_Alphabetical[],2,FALSE)</f>
        <v>0</v>
      </c>
      <c r="M40" s="30"/>
      <c r="N40" s="30"/>
      <c r="O40" s="30">
        <f t="shared" si="12"/>
        <v>0</v>
      </c>
      <c r="P40" s="76">
        <f t="shared" si="10"/>
        <v>0</v>
      </c>
      <c r="Q40" s="61"/>
      <c r="R40" s="61"/>
      <c r="S40" s="61"/>
      <c r="T40" s="71">
        <f t="shared" si="11"/>
        <v>0</v>
      </c>
    </row>
    <row r="41" spans="1:22">
      <c r="A41" s="120"/>
      <c r="B41" s="56" t="s">
        <v>79</v>
      </c>
      <c r="C41" s="30">
        <f>VLOOKUP(B41,Lifts_Alphabetical[],2,FALSE)</f>
        <v>0</v>
      </c>
      <c r="D41" s="30"/>
      <c r="E41" s="56" t="s">
        <v>79</v>
      </c>
      <c r="F41" s="30">
        <f>VLOOKUP(E41,Lifts_Alphabetical[],2,FALSE)</f>
        <v>0</v>
      </c>
      <c r="G41" s="30"/>
      <c r="H41" s="56" t="s">
        <v>79</v>
      </c>
      <c r="I41" s="30">
        <f>VLOOKUP(H41,Lifts_Alphabetical[],2,FALSE)</f>
        <v>0</v>
      </c>
      <c r="J41" s="30"/>
      <c r="K41" s="56" t="s">
        <v>79</v>
      </c>
      <c r="L41" s="30">
        <f>VLOOKUP(K41,Lifts_Alphabetical[],2,FALSE)</f>
        <v>0</v>
      </c>
      <c r="M41" s="30"/>
      <c r="N41" s="30"/>
      <c r="O41" s="30">
        <f t="shared" si="12"/>
        <v>0</v>
      </c>
      <c r="P41" s="76">
        <f t="shared" si="10"/>
        <v>0</v>
      </c>
      <c r="Q41" s="61"/>
      <c r="R41" s="61"/>
      <c r="S41" s="61"/>
      <c r="T41" s="71">
        <f t="shared" si="11"/>
        <v>0</v>
      </c>
    </row>
    <row r="42" spans="1:22">
      <c r="A42" s="120"/>
      <c r="B42" s="56" t="s">
        <v>79</v>
      </c>
      <c r="C42" s="30">
        <f>VLOOKUP(B42,Lifts_Alphabetical[],2,FALSE)</f>
        <v>0</v>
      </c>
      <c r="D42" s="30"/>
      <c r="E42" s="56" t="s">
        <v>79</v>
      </c>
      <c r="F42" s="30">
        <f>VLOOKUP(E42,Lifts_Alphabetical[],2,FALSE)</f>
        <v>0</v>
      </c>
      <c r="G42" s="30"/>
      <c r="H42" s="56" t="s">
        <v>79</v>
      </c>
      <c r="I42" s="30">
        <f>VLOOKUP(H42,Lifts_Alphabetical[],2,FALSE)</f>
        <v>0</v>
      </c>
      <c r="J42" s="30"/>
      <c r="K42" s="56" t="s">
        <v>79</v>
      </c>
      <c r="L42" s="30">
        <f>VLOOKUP(K42,Lifts_Alphabetical[],2,FALSE)</f>
        <v>0</v>
      </c>
      <c r="M42" s="30"/>
      <c r="N42" s="30"/>
      <c r="O42" s="30">
        <f t="shared" si="12"/>
        <v>0</v>
      </c>
      <c r="P42" s="76">
        <f t="shared" si="10"/>
        <v>0</v>
      </c>
      <c r="Q42" s="61"/>
      <c r="R42" s="61"/>
      <c r="S42" s="61"/>
      <c r="T42" s="71">
        <f t="shared" si="11"/>
        <v>0</v>
      </c>
    </row>
    <row r="43" spans="1:22">
      <c r="A43" s="120"/>
      <c r="B43" s="56" t="s">
        <v>79</v>
      </c>
      <c r="C43" s="30">
        <f>VLOOKUP(B43,Lifts_Alphabetical[],2,FALSE)</f>
        <v>0</v>
      </c>
      <c r="D43" s="30"/>
      <c r="E43" s="56" t="s">
        <v>79</v>
      </c>
      <c r="F43" s="30">
        <f>VLOOKUP(E43,Lifts_Alphabetical[],2,FALSE)</f>
        <v>0</v>
      </c>
      <c r="G43" s="30"/>
      <c r="H43" s="56" t="s">
        <v>79</v>
      </c>
      <c r="I43" s="30">
        <f>VLOOKUP(H43,Lifts_Alphabetical[],2,FALSE)</f>
        <v>0</v>
      </c>
      <c r="J43" s="30"/>
      <c r="K43" s="56" t="s">
        <v>79</v>
      </c>
      <c r="L43" s="30">
        <f>VLOOKUP(K43,Lifts_Alphabetical[],2,FALSE)</f>
        <v>0</v>
      </c>
      <c r="M43" s="30"/>
      <c r="N43" s="30"/>
      <c r="O43" s="30">
        <f t="shared" si="12"/>
        <v>0</v>
      </c>
      <c r="P43" s="76">
        <f t="shared" si="10"/>
        <v>0</v>
      </c>
      <c r="Q43" s="61"/>
      <c r="R43" s="61"/>
      <c r="S43" s="61"/>
      <c r="T43" s="71">
        <f t="shared" si="11"/>
        <v>0</v>
      </c>
    </row>
    <row r="44" spans="1:22" ht="15" thickBot="1">
      <c r="A44" s="121"/>
      <c r="B44" s="73" t="s">
        <v>79</v>
      </c>
      <c r="C44" s="52">
        <f>VLOOKUP(B44,Lifts_Alphabetical[],2,FALSE)</f>
        <v>0</v>
      </c>
      <c r="D44" s="52"/>
      <c r="E44" s="74" t="s">
        <v>79</v>
      </c>
      <c r="F44" s="52">
        <f>VLOOKUP(E44,Lifts_Alphabetical[],2,FALSE)</f>
        <v>0</v>
      </c>
      <c r="G44" s="52"/>
      <c r="H44" s="74" t="s">
        <v>79</v>
      </c>
      <c r="I44" s="52">
        <f>VLOOKUP(H44,Lifts_Alphabetical[],2,FALSE)</f>
        <v>0</v>
      </c>
      <c r="J44" s="52"/>
      <c r="K44" s="74" t="s">
        <v>79</v>
      </c>
      <c r="L44" s="52">
        <f>VLOOKUP(K44,Lifts_Alphabetical[],2,FALSE)</f>
        <v>0</v>
      </c>
      <c r="M44" s="52"/>
      <c r="N44" s="52"/>
      <c r="O44" s="52">
        <f t="shared" si="12"/>
        <v>0</v>
      </c>
      <c r="P44" s="100">
        <f t="shared" si="10"/>
        <v>0</v>
      </c>
      <c r="Q44" s="75"/>
      <c r="R44" s="75"/>
      <c r="S44" s="75"/>
      <c r="T44" s="72">
        <f t="shared" si="11"/>
        <v>0</v>
      </c>
    </row>
  </sheetData>
  <mergeCells count="13">
    <mergeCell ref="A23:A33"/>
    <mergeCell ref="U23:V23"/>
    <mergeCell ref="U24:V25"/>
    <mergeCell ref="A34:A44"/>
    <mergeCell ref="U34:V34"/>
    <mergeCell ref="U35:V36"/>
    <mergeCell ref="A1:A11"/>
    <mergeCell ref="U1:V1"/>
    <mergeCell ref="U2:V3"/>
    <mergeCell ref="A12:A22"/>
    <mergeCell ref="U12:V12"/>
    <mergeCell ref="U13:V14"/>
    <mergeCell ref="U15:V15"/>
  </mergeCells>
  <dataValidations count="2">
    <dataValidation type="list" allowBlank="1" showInputMessage="1" showErrorMessage="1" errorTitle="ITSA Head Judge:" error="Must type lift name as formatted or select from dropdown list." sqref="B2">
      <formula1>Lifts_Dropdown</formula1>
    </dataValidation>
    <dataValidation type="list" allowBlank="1" showInputMessage="1" showErrorMessage="1" errorTitle="ITSA Head Judge: " error="Must enter lift name as formatted or select from dropdown list." sqref="B35:B44 H35:H44 E24:E33 K24:K33 B24:B33 E35:E44 K35:K44 B3:B11 K2:K11 E2:E11 H2:H11 H24:H33 E13:E22 H13:H22 K13:K22 B13:B22">
      <formula1>Lifts_Dropdown</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codeName="Sheet7"/>
  <dimension ref="A1:V44"/>
  <sheetViews>
    <sheetView topLeftCell="A19" zoomScale="95" zoomScaleNormal="95" workbookViewId="0">
      <selection activeCell="P1" sqref="P1:P1048576"/>
    </sheetView>
  </sheetViews>
  <sheetFormatPr defaultRowHeight="14.4"/>
  <cols>
    <col min="1" max="1" width="3.5546875" customWidth="1"/>
    <col min="2" max="2" width="14.77734375" customWidth="1"/>
    <col min="3" max="3" width="4" bestFit="1" customWidth="1"/>
    <col min="4" max="4" width="4" customWidth="1"/>
    <col min="5" max="5" width="14.77734375" customWidth="1"/>
    <col min="6" max="6" width="4" bestFit="1" customWidth="1"/>
    <col min="7" max="7" width="4" customWidth="1"/>
    <col min="8" max="8" width="14.77734375" customWidth="1"/>
    <col min="9" max="9" width="4" bestFit="1" customWidth="1"/>
    <col min="10" max="10" width="4" customWidth="1"/>
    <col min="11" max="11" width="14.77734375" customWidth="1"/>
    <col min="12" max="12" width="4" bestFit="1" customWidth="1"/>
    <col min="13" max="14" width="4" customWidth="1"/>
    <col min="15" max="16" width="7.77734375" customWidth="1"/>
    <col min="17" max="17" width="7.21875" bestFit="1" customWidth="1"/>
    <col min="18" max="19" width="6.77734375" bestFit="1" customWidth="1"/>
    <col min="20" max="20" width="9.5546875" bestFit="1" customWidth="1"/>
  </cols>
  <sheetData>
    <row r="1" spans="1:22" s="27" customFormat="1" ht="15" thickBot="1">
      <c r="A1" s="110" t="s">
        <v>140</v>
      </c>
      <c r="B1" s="40" t="s">
        <v>73</v>
      </c>
      <c r="C1" s="38" t="s">
        <v>74</v>
      </c>
      <c r="D1" s="38" t="s">
        <v>137</v>
      </c>
      <c r="E1" s="38" t="s">
        <v>75</v>
      </c>
      <c r="F1" s="38" t="s">
        <v>74</v>
      </c>
      <c r="G1" s="38" t="s">
        <v>137</v>
      </c>
      <c r="H1" s="38" t="s">
        <v>76</v>
      </c>
      <c r="I1" s="38" t="s">
        <v>77</v>
      </c>
      <c r="J1" s="38" t="s">
        <v>137</v>
      </c>
      <c r="K1" s="38" t="s">
        <v>78</v>
      </c>
      <c r="L1" s="38" t="s">
        <v>74</v>
      </c>
      <c r="M1" s="38" t="s">
        <v>137</v>
      </c>
      <c r="N1" s="38" t="s">
        <v>139</v>
      </c>
      <c r="O1" s="38" t="s">
        <v>136</v>
      </c>
      <c r="P1" s="38" t="s">
        <v>138</v>
      </c>
      <c r="Q1" s="38" t="s">
        <v>83</v>
      </c>
      <c r="R1" s="38" t="s">
        <v>84</v>
      </c>
      <c r="S1" s="38" t="s">
        <v>85</v>
      </c>
      <c r="T1" s="39" t="s">
        <v>135</v>
      </c>
      <c r="U1" s="134" t="s">
        <v>82</v>
      </c>
      <c r="V1" s="135"/>
    </row>
    <row r="2" spans="1:22" ht="15" customHeight="1">
      <c r="A2" s="111"/>
      <c r="B2" s="58" t="s">
        <v>116</v>
      </c>
      <c r="C2" s="95">
        <f>VLOOKUP(B2,Lifts_Alphabetical[],2,FALSE)</f>
        <v>1.3</v>
      </c>
      <c r="D2" s="36"/>
      <c r="E2" s="109" t="s">
        <v>100</v>
      </c>
      <c r="F2" s="95">
        <f>VLOOKUP(E2,Lifts_Alphabetical[],2,FALSE)</f>
        <v>2.6</v>
      </c>
      <c r="G2" s="36"/>
      <c r="H2" s="56" t="s">
        <v>101</v>
      </c>
      <c r="I2" s="95">
        <f>VLOOKUP(H2,Lifts_Alphabetical[],2,FALSE)</f>
        <v>2.8</v>
      </c>
      <c r="J2" s="36"/>
      <c r="K2" s="56" t="s">
        <v>102</v>
      </c>
      <c r="L2" s="53">
        <f>VLOOKUP(K2,Lifts_Alphabetical[],2,FALSE)</f>
        <v>3.3</v>
      </c>
      <c r="M2" s="36"/>
      <c r="N2" s="36"/>
      <c r="O2" s="53">
        <f t="shared" ref="O2:O11" si="0">MIN(10,(C2+F2+I2+L2))</f>
        <v>10</v>
      </c>
      <c r="P2" s="76">
        <f>MIN(10,(D2+G2+J2+M2+N2))</f>
        <v>0</v>
      </c>
      <c r="Q2" s="60">
        <v>5</v>
      </c>
      <c r="R2" s="60">
        <v>6</v>
      </c>
      <c r="S2" s="60">
        <v>5</v>
      </c>
      <c r="T2" s="55">
        <f t="shared" ref="T2:T11" si="1">IF((SUM(Q2:S2)&gt;0),(O2-P2+AVERAGE(Q2:S2)),(O2-P2))</f>
        <v>15.333333333333332</v>
      </c>
      <c r="U2" s="130">
        <f>(MAX(T2:T11)+LARGE(T2:T11,2))/2</f>
        <v>13.116666666666667</v>
      </c>
      <c r="V2" s="131"/>
    </row>
    <row r="3" spans="1:22" ht="15" thickBot="1">
      <c r="A3" s="111"/>
      <c r="B3" s="96" t="s">
        <v>119</v>
      </c>
      <c r="C3" s="95">
        <f>VLOOKUP(B3,Lifts_Alphabetical[],2,FALSE)</f>
        <v>1.8</v>
      </c>
      <c r="D3" s="30"/>
      <c r="E3" s="56" t="s">
        <v>103</v>
      </c>
      <c r="F3" s="95">
        <f>VLOOKUP(E3,Lifts_Alphabetical[],2,FALSE)</f>
        <v>2.4</v>
      </c>
      <c r="G3" s="30">
        <v>0.3</v>
      </c>
      <c r="H3" s="86" t="s">
        <v>79</v>
      </c>
      <c r="I3" s="95">
        <f>VLOOKUP(H3,Lifts_Alphabetical[],2,FALSE)</f>
        <v>0</v>
      </c>
      <c r="J3" s="30"/>
      <c r="K3" s="86" t="s">
        <v>79</v>
      </c>
      <c r="L3" s="53">
        <f>VLOOKUP(K3,Lifts_Alphabetical[],2,FALSE)</f>
        <v>0</v>
      </c>
      <c r="M3" s="30"/>
      <c r="N3" s="30"/>
      <c r="O3" s="53">
        <f t="shared" si="0"/>
        <v>4.2</v>
      </c>
      <c r="P3" s="76">
        <f t="shared" ref="P3:P11" si="2">D3+G3+J3+M3+N3</f>
        <v>0.3</v>
      </c>
      <c r="Q3" s="61">
        <v>3.5</v>
      </c>
      <c r="R3" s="61">
        <v>3.5</v>
      </c>
      <c r="S3" s="61">
        <v>3</v>
      </c>
      <c r="T3" s="55">
        <f t="shared" si="1"/>
        <v>7.2333333333333343</v>
      </c>
      <c r="U3" s="132"/>
      <c r="V3" s="133"/>
    </row>
    <row r="4" spans="1:22">
      <c r="A4" s="111"/>
      <c r="B4" s="58" t="s">
        <v>118</v>
      </c>
      <c r="C4" s="95">
        <f>VLOOKUP(B4,Lifts_Alphabetical[],2,FALSE)</f>
        <v>2</v>
      </c>
      <c r="D4" s="30"/>
      <c r="E4" s="56" t="s">
        <v>128</v>
      </c>
      <c r="F4" s="95">
        <f>VLOOKUP(E4,Lifts_Alphabetical[],2,FALSE)</f>
        <v>2.4</v>
      </c>
      <c r="G4" s="30"/>
      <c r="H4" s="86" t="s">
        <v>79</v>
      </c>
      <c r="I4" s="95">
        <f>VLOOKUP(H4,Lifts_Alphabetical[],2,FALSE)</f>
        <v>0</v>
      </c>
      <c r="J4" s="30"/>
      <c r="K4" s="86" t="s">
        <v>79</v>
      </c>
      <c r="L4" s="53">
        <f>VLOOKUP(K4,Lifts_Alphabetical[],2,FALSE)</f>
        <v>0</v>
      </c>
      <c r="M4" s="30"/>
      <c r="N4" s="30">
        <v>0.5</v>
      </c>
      <c r="O4" s="53">
        <f t="shared" si="0"/>
        <v>4.4000000000000004</v>
      </c>
      <c r="P4" s="76">
        <f t="shared" si="2"/>
        <v>0.5</v>
      </c>
      <c r="Q4" s="61">
        <v>7</v>
      </c>
      <c r="R4" s="61">
        <v>7</v>
      </c>
      <c r="S4" s="61">
        <v>7</v>
      </c>
      <c r="T4" s="70">
        <f t="shared" si="1"/>
        <v>10.9</v>
      </c>
      <c r="U4" s="28"/>
    </row>
    <row r="5" spans="1:22">
      <c r="A5" s="111"/>
      <c r="B5" s="58" t="s">
        <v>79</v>
      </c>
      <c r="C5" s="95">
        <f>VLOOKUP(B5,Lifts_Alphabetical[],2,FALSE)</f>
        <v>0</v>
      </c>
      <c r="D5" s="30"/>
      <c r="E5" s="56" t="s">
        <v>79</v>
      </c>
      <c r="F5" s="95">
        <f>VLOOKUP(E5,Lifts_Alphabetical[],2,FALSE)</f>
        <v>0</v>
      </c>
      <c r="G5" s="30"/>
      <c r="H5" s="56" t="s">
        <v>79</v>
      </c>
      <c r="I5" s="95">
        <f>VLOOKUP(H5,Lifts_Alphabetical[],2,FALSE)</f>
        <v>0</v>
      </c>
      <c r="J5" s="30"/>
      <c r="K5" s="86" t="s">
        <v>79</v>
      </c>
      <c r="L5" s="53">
        <f>VLOOKUP(K5,Lifts_Alphabetical[],2,FALSE)</f>
        <v>0</v>
      </c>
      <c r="M5" s="30"/>
      <c r="N5" s="30"/>
      <c r="O5" s="53">
        <f t="shared" si="0"/>
        <v>0</v>
      </c>
      <c r="P5" s="76">
        <f t="shared" si="2"/>
        <v>0</v>
      </c>
      <c r="Q5" s="61"/>
      <c r="R5" s="61"/>
      <c r="S5" s="61"/>
      <c r="T5" s="71">
        <f t="shared" si="1"/>
        <v>0</v>
      </c>
      <c r="U5" s="28"/>
    </row>
    <row r="6" spans="1:22">
      <c r="A6" s="111"/>
      <c r="B6" s="58" t="s">
        <v>79</v>
      </c>
      <c r="C6" s="95">
        <f>VLOOKUP(B6,Lifts_Alphabetical[],2,FALSE)</f>
        <v>0</v>
      </c>
      <c r="D6" s="30"/>
      <c r="E6" s="86" t="s">
        <v>79</v>
      </c>
      <c r="F6" s="95">
        <f>VLOOKUP(E6,Lifts_Alphabetical[],2,FALSE)</f>
        <v>0</v>
      </c>
      <c r="G6" s="30"/>
      <c r="H6" s="86" t="s">
        <v>79</v>
      </c>
      <c r="I6" s="95">
        <f>VLOOKUP(H6,Lifts_Alphabetical[],2,FALSE)</f>
        <v>0</v>
      </c>
      <c r="J6" s="30"/>
      <c r="K6" s="86" t="s">
        <v>79</v>
      </c>
      <c r="L6" s="53">
        <f>VLOOKUP(K6,Lifts_Alphabetical[],2,FALSE)</f>
        <v>0</v>
      </c>
      <c r="M6" s="30"/>
      <c r="N6" s="30"/>
      <c r="O6" s="53">
        <f t="shared" si="0"/>
        <v>0</v>
      </c>
      <c r="P6" s="76">
        <f t="shared" si="2"/>
        <v>0</v>
      </c>
      <c r="Q6" s="61"/>
      <c r="R6" s="61"/>
      <c r="S6" s="61"/>
      <c r="T6" s="71">
        <f t="shared" si="1"/>
        <v>0</v>
      </c>
      <c r="U6" s="28"/>
    </row>
    <row r="7" spans="1:22">
      <c r="A7" s="111"/>
      <c r="B7" s="58" t="s">
        <v>79</v>
      </c>
      <c r="C7" s="95">
        <f>VLOOKUP(B7,Lifts_Alphabetical[],2,FALSE)</f>
        <v>0</v>
      </c>
      <c r="D7" s="30"/>
      <c r="E7" s="86" t="s">
        <v>79</v>
      </c>
      <c r="F7" s="95">
        <f>VLOOKUP(E7,Lifts_Alphabetical[],2,FALSE)</f>
        <v>0</v>
      </c>
      <c r="G7" s="30"/>
      <c r="H7" s="86" t="s">
        <v>79</v>
      </c>
      <c r="I7" s="95">
        <f>VLOOKUP(H7,Lifts_Alphabetical[],2,FALSE)</f>
        <v>0</v>
      </c>
      <c r="J7" s="30"/>
      <c r="K7" s="86" t="s">
        <v>79</v>
      </c>
      <c r="L7" s="53">
        <f>VLOOKUP(K7,Lifts_Alphabetical[],2,FALSE)</f>
        <v>0</v>
      </c>
      <c r="M7" s="30"/>
      <c r="N7" s="30"/>
      <c r="O7" s="53">
        <f t="shared" si="0"/>
        <v>0</v>
      </c>
      <c r="P7" s="76">
        <f t="shared" si="2"/>
        <v>0</v>
      </c>
      <c r="Q7" s="61"/>
      <c r="R7" s="61"/>
      <c r="S7" s="61"/>
      <c r="T7" s="71">
        <f t="shared" si="1"/>
        <v>0</v>
      </c>
      <c r="U7" s="28"/>
      <c r="V7" t="s">
        <v>51</v>
      </c>
    </row>
    <row r="8" spans="1:22">
      <c r="A8" s="111"/>
      <c r="B8" s="58" t="s">
        <v>79</v>
      </c>
      <c r="C8" s="95">
        <f>VLOOKUP(B8,Lifts_Alphabetical[],2,FALSE)</f>
        <v>0</v>
      </c>
      <c r="D8" s="30"/>
      <c r="E8" s="86" t="s">
        <v>79</v>
      </c>
      <c r="F8" s="95">
        <f>VLOOKUP(E8,Lifts_Alphabetical[],2,FALSE)</f>
        <v>0</v>
      </c>
      <c r="G8" s="30"/>
      <c r="H8" s="86" t="s">
        <v>79</v>
      </c>
      <c r="I8" s="95">
        <f>VLOOKUP(H8,Lifts_Alphabetical[],2,FALSE)</f>
        <v>0</v>
      </c>
      <c r="J8" s="30"/>
      <c r="K8" s="86" t="s">
        <v>79</v>
      </c>
      <c r="L8" s="53">
        <f>VLOOKUP(K8,Lifts_Alphabetical[],2,FALSE)</f>
        <v>0</v>
      </c>
      <c r="M8" s="30"/>
      <c r="N8" s="30"/>
      <c r="O8" s="53">
        <f t="shared" si="0"/>
        <v>0</v>
      </c>
      <c r="P8" s="76">
        <f t="shared" si="2"/>
        <v>0</v>
      </c>
      <c r="Q8" s="61"/>
      <c r="R8" s="61"/>
      <c r="S8" s="61"/>
      <c r="T8" s="71">
        <f t="shared" si="1"/>
        <v>0</v>
      </c>
      <c r="U8" s="28"/>
    </row>
    <row r="9" spans="1:22">
      <c r="A9" s="111"/>
      <c r="B9" s="94" t="s">
        <v>79</v>
      </c>
      <c r="C9" s="95">
        <f>VLOOKUP(B9,Lifts_Alphabetical[],2,FALSE)</f>
        <v>0</v>
      </c>
      <c r="D9" s="30"/>
      <c r="E9" s="86" t="s">
        <v>79</v>
      </c>
      <c r="F9" s="95">
        <f>VLOOKUP(E9,Lifts_Alphabetical[],2,FALSE)</f>
        <v>0</v>
      </c>
      <c r="G9" s="30"/>
      <c r="H9" s="86" t="s">
        <v>79</v>
      </c>
      <c r="I9" s="95">
        <f>VLOOKUP(H9,Lifts_Alphabetical[],2,FALSE)</f>
        <v>0</v>
      </c>
      <c r="J9" s="30"/>
      <c r="K9" s="86" t="s">
        <v>79</v>
      </c>
      <c r="L9" s="53">
        <f>VLOOKUP(K9,Lifts_Alphabetical[],2,FALSE)</f>
        <v>0</v>
      </c>
      <c r="M9" s="30"/>
      <c r="N9" s="30"/>
      <c r="O9" s="53">
        <f t="shared" si="0"/>
        <v>0</v>
      </c>
      <c r="P9" s="76">
        <f t="shared" si="2"/>
        <v>0</v>
      </c>
      <c r="Q9" s="61"/>
      <c r="R9" s="61"/>
      <c r="S9" s="61"/>
      <c r="T9" s="71">
        <f t="shared" si="1"/>
        <v>0</v>
      </c>
      <c r="U9" s="28"/>
    </row>
    <row r="10" spans="1:22">
      <c r="A10" s="111"/>
      <c r="B10" s="94" t="s">
        <v>79</v>
      </c>
      <c r="C10" s="95">
        <f>VLOOKUP(B10,Lifts_Alphabetical[],2,FALSE)</f>
        <v>0</v>
      </c>
      <c r="D10" s="30"/>
      <c r="E10" s="86" t="s">
        <v>79</v>
      </c>
      <c r="F10" s="95">
        <f>VLOOKUP(E10,Lifts_Alphabetical[],2,FALSE)</f>
        <v>0</v>
      </c>
      <c r="G10" s="30"/>
      <c r="H10" s="86" t="s">
        <v>79</v>
      </c>
      <c r="I10" s="95">
        <f>VLOOKUP(H10,Lifts_Alphabetical[],2,FALSE)</f>
        <v>0</v>
      </c>
      <c r="J10" s="30"/>
      <c r="K10" s="86" t="s">
        <v>79</v>
      </c>
      <c r="L10" s="53">
        <f>VLOOKUP(K10,Lifts_Alphabetical[],2,FALSE)</f>
        <v>0</v>
      </c>
      <c r="M10" s="30"/>
      <c r="N10" s="30"/>
      <c r="O10" s="53">
        <f t="shared" si="0"/>
        <v>0</v>
      </c>
      <c r="P10" s="76">
        <f t="shared" si="2"/>
        <v>0</v>
      </c>
      <c r="Q10" s="61"/>
      <c r="R10" s="61"/>
      <c r="S10" s="61"/>
      <c r="T10" s="71">
        <f t="shared" si="1"/>
        <v>0</v>
      </c>
      <c r="U10" s="28"/>
    </row>
    <row r="11" spans="1:22" ht="15" thickBot="1">
      <c r="A11" s="112"/>
      <c r="B11" s="97" t="s">
        <v>79</v>
      </c>
      <c r="C11" s="98">
        <f>VLOOKUP(B11,Lifts_Alphabetical[],2,FALSE)</f>
        <v>0</v>
      </c>
      <c r="D11" s="52"/>
      <c r="E11" s="108" t="s">
        <v>79</v>
      </c>
      <c r="F11" s="98">
        <f>VLOOKUP(E11,Lifts_Alphabetical[],2,FALSE)</f>
        <v>0</v>
      </c>
      <c r="G11" s="52"/>
      <c r="H11" s="99" t="s">
        <v>79</v>
      </c>
      <c r="I11" s="98">
        <f>VLOOKUP(H11,Lifts_Alphabetical[],2,FALSE)</f>
        <v>0</v>
      </c>
      <c r="J11" s="52"/>
      <c r="K11" s="99" t="s">
        <v>79</v>
      </c>
      <c r="L11" s="54">
        <f>VLOOKUP(K11,Lifts_Alphabetical[],2,FALSE)</f>
        <v>0</v>
      </c>
      <c r="M11" s="52"/>
      <c r="N11" s="52"/>
      <c r="O11" s="54">
        <f t="shared" si="0"/>
        <v>0</v>
      </c>
      <c r="P11" s="76">
        <f t="shared" si="2"/>
        <v>0</v>
      </c>
      <c r="Q11" s="62"/>
      <c r="R11" s="62"/>
      <c r="S11" s="62"/>
      <c r="T11" s="72">
        <f t="shared" si="1"/>
        <v>0</v>
      </c>
      <c r="U11" s="28"/>
    </row>
    <row r="12" spans="1:22" ht="15" thickBot="1">
      <c r="A12" s="113" t="s">
        <v>141</v>
      </c>
      <c r="B12" s="42" t="s">
        <v>73</v>
      </c>
      <c r="C12" s="43" t="s">
        <v>74</v>
      </c>
      <c r="D12" s="107" t="s">
        <v>137</v>
      </c>
      <c r="E12" s="107" t="s">
        <v>75</v>
      </c>
      <c r="F12" s="43" t="s">
        <v>74</v>
      </c>
      <c r="G12" s="107" t="s">
        <v>137</v>
      </c>
      <c r="H12" s="43" t="s">
        <v>76</v>
      </c>
      <c r="I12" s="43" t="s">
        <v>77</v>
      </c>
      <c r="J12" s="107" t="s">
        <v>137</v>
      </c>
      <c r="K12" s="43" t="s">
        <v>78</v>
      </c>
      <c r="L12" s="43" t="s">
        <v>74</v>
      </c>
      <c r="M12" s="107" t="s">
        <v>137</v>
      </c>
      <c r="N12" s="107" t="s">
        <v>139</v>
      </c>
      <c r="O12" s="43" t="s">
        <v>134</v>
      </c>
      <c r="P12" s="43" t="s">
        <v>138</v>
      </c>
      <c r="Q12" s="43" t="s">
        <v>86</v>
      </c>
      <c r="R12" s="43" t="s">
        <v>84</v>
      </c>
      <c r="S12" s="43" t="s">
        <v>85</v>
      </c>
      <c r="T12" s="49" t="s">
        <v>135</v>
      </c>
      <c r="U12" s="136" t="s">
        <v>82</v>
      </c>
      <c r="V12" s="137"/>
    </row>
    <row r="13" spans="1:22" ht="15" customHeight="1">
      <c r="A13" s="114"/>
      <c r="B13" s="58" t="s">
        <v>100</v>
      </c>
      <c r="C13" s="30">
        <f>VLOOKUP(B13,Lifts_Alphabetical[],2,FALSE)</f>
        <v>2.6</v>
      </c>
      <c r="D13" s="36">
        <v>2.6</v>
      </c>
      <c r="E13" s="56" t="s">
        <v>101</v>
      </c>
      <c r="F13" s="30">
        <f>VLOOKUP(E13,Lifts_Alphabetical[],2,FALSE)</f>
        <v>2.8</v>
      </c>
      <c r="G13" s="36">
        <v>2.8</v>
      </c>
      <c r="H13" s="56" t="s">
        <v>102</v>
      </c>
      <c r="I13" s="30">
        <f>VLOOKUP(H13,Lifts_Alphabetical[],2,FALSE)</f>
        <v>3.3</v>
      </c>
      <c r="J13" s="36">
        <v>3.3</v>
      </c>
      <c r="K13" s="56" t="s">
        <v>79</v>
      </c>
      <c r="L13" s="30">
        <f>VLOOKUP(K13,Lifts_Alphabetical[],2,FALSE)</f>
        <v>0</v>
      </c>
      <c r="M13" s="36"/>
      <c r="N13" s="36"/>
      <c r="O13" s="30">
        <f t="shared" ref="O13:O22" si="3">MIN(10,(C13+F13+I13+L13))</f>
        <v>8.6999999999999993</v>
      </c>
      <c r="P13" s="76">
        <f>MIN(10,(D13+G13+J13+M13+N13))</f>
        <v>8.6999999999999993</v>
      </c>
      <c r="Q13" s="63">
        <v>2</v>
      </c>
      <c r="R13" s="63">
        <v>2</v>
      </c>
      <c r="S13" s="63">
        <v>2</v>
      </c>
      <c r="T13" s="55">
        <f t="shared" ref="T13:T22" si="4">IF((SUM(Q13:S13)&gt;0),(O13-P13+AVERAGE(Q13:S13)),(O13-P13))</f>
        <v>2</v>
      </c>
      <c r="U13" s="122">
        <f>(MAX(T13:T22)+LARGE(T13:T22,2))/2</f>
        <v>13.233333333333334</v>
      </c>
      <c r="V13" s="123"/>
    </row>
    <row r="14" spans="1:22" ht="15" thickBot="1">
      <c r="A14" s="114"/>
      <c r="B14" s="58" t="s">
        <v>99</v>
      </c>
      <c r="C14" s="30">
        <f>VLOOKUP(B14,Lifts_Alphabetical[],2,FALSE)</f>
        <v>1.8</v>
      </c>
      <c r="D14" s="30">
        <v>1.8</v>
      </c>
      <c r="E14" s="56" t="s">
        <v>103</v>
      </c>
      <c r="F14" s="30">
        <f>VLOOKUP(E14,Lifts_Alphabetical[],2,FALSE)</f>
        <v>2.4</v>
      </c>
      <c r="G14" s="30">
        <v>2.4</v>
      </c>
      <c r="H14" s="56" t="s">
        <v>105</v>
      </c>
      <c r="I14" s="30">
        <f>VLOOKUP(H14,Lifts_Alphabetical[],2,FALSE)</f>
        <v>2.8</v>
      </c>
      <c r="J14" s="30">
        <v>2.8</v>
      </c>
      <c r="K14" s="56" t="s">
        <v>79</v>
      </c>
      <c r="L14" s="30">
        <f>VLOOKUP(K14,Lifts_Alphabetical[],2,FALSE)</f>
        <v>0</v>
      </c>
      <c r="M14" s="30"/>
      <c r="N14" s="30"/>
      <c r="O14" s="30">
        <f t="shared" si="3"/>
        <v>7</v>
      </c>
      <c r="P14" s="76">
        <f t="shared" ref="P14:P22" si="5">D14+G14+J14+M14+N14</f>
        <v>7</v>
      </c>
      <c r="Q14" s="64">
        <v>2.5</v>
      </c>
      <c r="R14" s="64">
        <v>4</v>
      </c>
      <c r="S14" s="64">
        <v>2.5</v>
      </c>
      <c r="T14" s="55">
        <f t="shared" si="4"/>
        <v>3</v>
      </c>
      <c r="U14" s="124"/>
      <c r="V14" s="125"/>
    </row>
    <row r="15" spans="1:22">
      <c r="A15" s="114"/>
      <c r="B15" s="58" t="s">
        <v>100</v>
      </c>
      <c r="C15" s="30">
        <f>VLOOKUP(B15,Lifts_Alphabetical[],2,FALSE)</f>
        <v>2.6</v>
      </c>
      <c r="D15" s="30"/>
      <c r="E15" s="56" t="s">
        <v>101</v>
      </c>
      <c r="F15" s="30">
        <f>VLOOKUP(E15,Lifts_Alphabetical[],2,FALSE)</f>
        <v>2.8</v>
      </c>
      <c r="G15" s="30"/>
      <c r="H15" s="56" t="s">
        <v>102</v>
      </c>
      <c r="I15" s="30">
        <f>VLOOKUP(H15,Lifts_Alphabetical[],2,FALSE)</f>
        <v>3.3</v>
      </c>
      <c r="J15" s="30">
        <v>0.1</v>
      </c>
      <c r="K15" s="56" t="s">
        <v>79</v>
      </c>
      <c r="L15" s="30">
        <f>VLOOKUP(K15,Lifts_Alphabetical[],2,FALSE)</f>
        <v>0</v>
      </c>
      <c r="M15" s="30"/>
      <c r="N15" s="30">
        <v>0.5</v>
      </c>
      <c r="O15" s="30">
        <f t="shared" si="3"/>
        <v>8.6999999999999993</v>
      </c>
      <c r="P15" s="76">
        <f t="shared" si="5"/>
        <v>0.6</v>
      </c>
      <c r="Q15" s="64">
        <v>3.5</v>
      </c>
      <c r="R15" s="64">
        <v>3.5</v>
      </c>
      <c r="S15" s="64">
        <v>3.5</v>
      </c>
      <c r="T15" s="70">
        <f t="shared" si="4"/>
        <v>11.6</v>
      </c>
      <c r="U15" s="28"/>
    </row>
    <row r="16" spans="1:22">
      <c r="A16" s="114"/>
      <c r="B16" s="58" t="s">
        <v>99</v>
      </c>
      <c r="C16" s="30">
        <f>VLOOKUP(B16,Lifts_Alphabetical[],2,FALSE)</f>
        <v>1.8</v>
      </c>
      <c r="D16" s="30">
        <v>0.3</v>
      </c>
      <c r="E16" s="56" t="s">
        <v>103</v>
      </c>
      <c r="F16" s="30">
        <f>VLOOKUP(E16,Lifts_Alphabetical[],2,FALSE)</f>
        <v>2.4</v>
      </c>
      <c r="G16" s="30"/>
      <c r="H16" s="56" t="s">
        <v>104</v>
      </c>
      <c r="I16" s="30">
        <f>VLOOKUP(H16,Lifts_Alphabetical[],2,FALSE)</f>
        <v>3</v>
      </c>
      <c r="J16" s="30"/>
      <c r="K16" s="56" t="s">
        <v>105</v>
      </c>
      <c r="L16" s="30">
        <f>VLOOKUP(K16,Lifts_Alphabetical[],2,FALSE)</f>
        <v>2.8</v>
      </c>
      <c r="M16" s="30"/>
      <c r="N16" s="30"/>
      <c r="O16" s="30">
        <f t="shared" si="3"/>
        <v>10</v>
      </c>
      <c r="P16" s="76">
        <f t="shared" si="5"/>
        <v>0.3</v>
      </c>
      <c r="Q16" s="64">
        <v>5</v>
      </c>
      <c r="R16" s="64">
        <v>5</v>
      </c>
      <c r="S16" s="64">
        <v>5.5</v>
      </c>
      <c r="T16" s="71">
        <f t="shared" si="4"/>
        <v>14.866666666666667</v>
      </c>
      <c r="U16" s="28"/>
    </row>
    <row r="17" spans="1:22">
      <c r="A17" s="114"/>
      <c r="B17" s="66" t="s">
        <v>79</v>
      </c>
      <c r="C17" s="37">
        <f>VLOOKUP(B17,Lifts_Alphabetical[],2,FALSE)</f>
        <v>0</v>
      </c>
      <c r="D17" s="30"/>
      <c r="E17" s="68" t="s">
        <v>79</v>
      </c>
      <c r="F17" s="37">
        <f>VLOOKUP(E17,Lifts_Alphabetical[],2,FALSE)</f>
        <v>0</v>
      </c>
      <c r="G17" s="30"/>
      <c r="H17" s="68" t="s">
        <v>79</v>
      </c>
      <c r="I17" s="37">
        <f>VLOOKUP(H17,Lifts_Alphabetical[],2,FALSE)</f>
        <v>0</v>
      </c>
      <c r="J17" s="30"/>
      <c r="K17" s="68" t="s">
        <v>79</v>
      </c>
      <c r="L17" s="37">
        <f>VLOOKUP(K17,Lifts_Alphabetical[],2,FALSE)</f>
        <v>0</v>
      </c>
      <c r="M17" s="30"/>
      <c r="N17" s="30"/>
      <c r="O17" s="37">
        <f t="shared" si="3"/>
        <v>0</v>
      </c>
      <c r="P17" s="76">
        <f t="shared" si="5"/>
        <v>0</v>
      </c>
      <c r="Q17" s="64"/>
      <c r="R17" s="64"/>
      <c r="S17" s="64"/>
      <c r="T17" s="71">
        <f t="shared" si="4"/>
        <v>0</v>
      </c>
    </row>
    <row r="18" spans="1:22">
      <c r="A18" s="114"/>
      <c r="B18" s="66" t="s">
        <v>79</v>
      </c>
      <c r="C18" s="37">
        <f>VLOOKUP(B18,Lifts_Alphabetical[],2,FALSE)</f>
        <v>0</v>
      </c>
      <c r="D18" s="30"/>
      <c r="E18" s="68" t="s">
        <v>79</v>
      </c>
      <c r="F18" s="37">
        <f>VLOOKUP(E18,Lifts_Alphabetical[],2,FALSE)</f>
        <v>0</v>
      </c>
      <c r="G18" s="30"/>
      <c r="H18" s="68" t="s">
        <v>79</v>
      </c>
      <c r="I18" s="37">
        <f>VLOOKUP(H18,Lifts_Alphabetical[],2,FALSE)</f>
        <v>0</v>
      </c>
      <c r="J18" s="30"/>
      <c r="K18" s="68" t="s">
        <v>79</v>
      </c>
      <c r="L18" s="37">
        <f>VLOOKUP(K18,Lifts_Alphabetical[],2,FALSE)</f>
        <v>0</v>
      </c>
      <c r="M18" s="30"/>
      <c r="N18" s="30"/>
      <c r="O18" s="37">
        <f t="shared" si="3"/>
        <v>0</v>
      </c>
      <c r="P18" s="76">
        <f t="shared" si="5"/>
        <v>0</v>
      </c>
      <c r="Q18" s="64"/>
      <c r="R18" s="64"/>
      <c r="S18" s="64"/>
      <c r="T18" s="71">
        <f t="shared" si="4"/>
        <v>0</v>
      </c>
      <c r="V18" t="s">
        <v>51</v>
      </c>
    </row>
    <row r="19" spans="1:22">
      <c r="A19" s="114"/>
      <c r="B19" s="66" t="s">
        <v>79</v>
      </c>
      <c r="C19" s="37">
        <f>VLOOKUP(B19,Lifts_Alphabetical[],2,FALSE)</f>
        <v>0</v>
      </c>
      <c r="D19" s="30"/>
      <c r="E19" s="68" t="s">
        <v>79</v>
      </c>
      <c r="F19" s="37">
        <f>VLOOKUP(E19,Lifts_Alphabetical[],2,FALSE)</f>
        <v>0</v>
      </c>
      <c r="G19" s="30"/>
      <c r="H19" s="68" t="s">
        <v>79</v>
      </c>
      <c r="I19" s="37">
        <f>VLOOKUP(H19,Lifts_Alphabetical[],2,FALSE)</f>
        <v>0</v>
      </c>
      <c r="J19" s="30"/>
      <c r="K19" s="68" t="s">
        <v>79</v>
      </c>
      <c r="L19" s="37">
        <f>VLOOKUP(K19,Lifts_Alphabetical[],2,FALSE)</f>
        <v>0</v>
      </c>
      <c r="M19" s="30"/>
      <c r="N19" s="30"/>
      <c r="O19" s="37">
        <f t="shared" si="3"/>
        <v>0</v>
      </c>
      <c r="P19" s="76">
        <f t="shared" si="5"/>
        <v>0</v>
      </c>
      <c r="Q19" s="64"/>
      <c r="R19" s="64"/>
      <c r="S19" s="64"/>
      <c r="T19" s="71">
        <f t="shared" si="4"/>
        <v>0</v>
      </c>
    </row>
    <row r="20" spans="1:22">
      <c r="A20" s="114"/>
      <c r="B20" s="66" t="s">
        <v>79</v>
      </c>
      <c r="C20" s="37">
        <f>VLOOKUP(B20,Lifts_Alphabetical[],2,FALSE)</f>
        <v>0</v>
      </c>
      <c r="D20" s="30"/>
      <c r="E20" s="68" t="s">
        <v>79</v>
      </c>
      <c r="F20" s="37">
        <f>VLOOKUP(E20,Lifts_Alphabetical[],2,FALSE)</f>
        <v>0</v>
      </c>
      <c r="G20" s="30"/>
      <c r="H20" s="68" t="s">
        <v>79</v>
      </c>
      <c r="I20" s="37">
        <f>VLOOKUP(H20,Lifts_Alphabetical[],2,FALSE)</f>
        <v>0</v>
      </c>
      <c r="J20" s="30"/>
      <c r="K20" s="68" t="s">
        <v>79</v>
      </c>
      <c r="L20" s="37">
        <f>VLOOKUP(K20,Lifts_Alphabetical[],2,FALSE)</f>
        <v>0</v>
      </c>
      <c r="M20" s="30"/>
      <c r="N20" s="30"/>
      <c r="O20" s="37">
        <f t="shared" si="3"/>
        <v>0</v>
      </c>
      <c r="P20" s="76">
        <f t="shared" si="5"/>
        <v>0</v>
      </c>
      <c r="Q20" s="64"/>
      <c r="R20" s="64"/>
      <c r="S20" s="64"/>
      <c r="T20" s="71">
        <f t="shared" si="4"/>
        <v>0</v>
      </c>
    </row>
    <row r="21" spans="1:22">
      <c r="A21" s="114"/>
      <c r="B21" s="66" t="s">
        <v>79</v>
      </c>
      <c r="C21" s="37">
        <f>VLOOKUP(B21,Lifts_Alphabetical[],2,FALSE)</f>
        <v>0</v>
      </c>
      <c r="D21" s="30"/>
      <c r="E21" s="68" t="s">
        <v>79</v>
      </c>
      <c r="F21" s="37">
        <f>VLOOKUP(E21,Lifts_Alphabetical[],2,FALSE)</f>
        <v>0</v>
      </c>
      <c r="G21" s="30"/>
      <c r="H21" s="68" t="s">
        <v>79</v>
      </c>
      <c r="I21" s="37">
        <f>VLOOKUP(H21,Lifts_Alphabetical[],2,FALSE)</f>
        <v>0</v>
      </c>
      <c r="J21" s="30"/>
      <c r="K21" s="68" t="s">
        <v>79</v>
      </c>
      <c r="L21" s="37">
        <f>VLOOKUP(K21,Lifts_Alphabetical[],2,FALSE)</f>
        <v>0</v>
      </c>
      <c r="M21" s="30"/>
      <c r="N21" s="30"/>
      <c r="O21" s="37">
        <f t="shared" si="3"/>
        <v>0</v>
      </c>
      <c r="P21" s="76">
        <f t="shared" si="5"/>
        <v>0</v>
      </c>
      <c r="Q21" s="64"/>
      <c r="R21" s="64"/>
      <c r="S21" s="64"/>
      <c r="T21" s="71">
        <f t="shared" si="4"/>
        <v>0</v>
      </c>
    </row>
    <row r="22" spans="1:22" ht="15" thickBot="1">
      <c r="A22" s="115"/>
      <c r="B22" s="67" t="s">
        <v>79</v>
      </c>
      <c r="C22" s="44">
        <f>VLOOKUP(B22,Lifts_Alphabetical[],2,FALSE)</f>
        <v>0</v>
      </c>
      <c r="D22" s="52"/>
      <c r="E22" s="69" t="s">
        <v>79</v>
      </c>
      <c r="F22" s="44">
        <f>VLOOKUP(E22,Lifts_Alphabetical[],2,FALSE)</f>
        <v>0</v>
      </c>
      <c r="G22" s="52"/>
      <c r="H22" s="69" t="s">
        <v>79</v>
      </c>
      <c r="I22" s="44">
        <f>VLOOKUP(H22,Lifts_Alphabetical[],2,FALSE)</f>
        <v>0</v>
      </c>
      <c r="J22" s="52"/>
      <c r="K22" s="69" t="s">
        <v>79</v>
      </c>
      <c r="L22" s="44">
        <f>VLOOKUP(K22,Lifts_Alphabetical[],2,FALSE)</f>
        <v>0</v>
      </c>
      <c r="M22" s="52"/>
      <c r="N22" s="52"/>
      <c r="O22" s="44">
        <f t="shared" si="3"/>
        <v>0</v>
      </c>
      <c r="P22" s="76">
        <f t="shared" si="5"/>
        <v>0</v>
      </c>
      <c r="Q22" s="65"/>
      <c r="R22" s="65"/>
      <c r="S22" s="65"/>
      <c r="T22" s="72">
        <f t="shared" si="4"/>
        <v>0</v>
      </c>
    </row>
    <row r="23" spans="1:22" ht="15" thickBot="1">
      <c r="A23" s="116" t="s">
        <v>142</v>
      </c>
      <c r="B23" s="45" t="s">
        <v>73</v>
      </c>
      <c r="C23" s="46" t="s">
        <v>74</v>
      </c>
      <c r="D23" s="46" t="s">
        <v>137</v>
      </c>
      <c r="E23" s="46" t="s">
        <v>75</v>
      </c>
      <c r="F23" s="46" t="s">
        <v>74</v>
      </c>
      <c r="G23" s="46" t="s">
        <v>137</v>
      </c>
      <c r="H23" s="46" t="s">
        <v>76</v>
      </c>
      <c r="I23" s="46" t="s">
        <v>77</v>
      </c>
      <c r="J23" s="46" t="s">
        <v>137</v>
      </c>
      <c r="K23" s="46" t="s">
        <v>78</v>
      </c>
      <c r="L23" s="46" t="s">
        <v>74</v>
      </c>
      <c r="M23" s="46" t="s">
        <v>137</v>
      </c>
      <c r="N23" s="46" t="s">
        <v>139</v>
      </c>
      <c r="O23" s="46" t="s">
        <v>134</v>
      </c>
      <c r="P23" s="46" t="s">
        <v>138</v>
      </c>
      <c r="Q23" s="46" t="s">
        <v>86</v>
      </c>
      <c r="R23" s="46" t="s">
        <v>84</v>
      </c>
      <c r="S23" s="46" t="s">
        <v>85</v>
      </c>
      <c r="T23" s="50" t="s">
        <v>135</v>
      </c>
      <c r="U23" s="126" t="s">
        <v>82</v>
      </c>
      <c r="V23" s="127"/>
    </row>
    <row r="24" spans="1:22">
      <c r="A24" s="117"/>
      <c r="B24" s="58" t="s">
        <v>79</v>
      </c>
      <c r="C24" s="30">
        <f>VLOOKUP(B24,Lifts_Alphabetical[],2,FALSE)</f>
        <v>0</v>
      </c>
      <c r="D24" s="36"/>
      <c r="E24" s="56" t="s">
        <v>79</v>
      </c>
      <c r="F24" s="30">
        <f>VLOOKUP(E24,Lifts_Alphabetical[],2,FALSE)</f>
        <v>0</v>
      </c>
      <c r="G24" s="36"/>
      <c r="H24" s="56" t="s">
        <v>79</v>
      </c>
      <c r="I24" s="30">
        <f>VLOOKUP(H24,Lifts_Alphabetical[],2,FALSE)</f>
        <v>0</v>
      </c>
      <c r="J24" s="36"/>
      <c r="K24" s="56" t="s">
        <v>79</v>
      </c>
      <c r="L24" s="30">
        <f>VLOOKUP(K24,Lifts_Alphabetical[],2,FALSE)</f>
        <v>0</v>
      </c>
      <c r="M24" s="36"/>
      <c r="N24" s="36"/>
      <c r="O24" s="30">
        <f t="shared" ref="O24:O33" si="6">MIN(10,(C24+F24+I24+L24))</f>
        <v>0</v>
      </c>
      <c r="P24" s="76">
        <f>MIN(10,(D24+G24+J24+M24+N24))</f>
        <v>0</v>
      </c>
      <c r="Q24" s="60">
        <v>1</v>
      </c>
      <c r="R24" s="60">
        <v>0.5</v>
      </c>
      <c r="S24" s="60">
        <v>1</v>
      </c>
      <c r="T24" s="55">
        <f t="shared" ref="T24:T33" si="7">IF((SUM(Q24:S24)&gt;0),(O24-P24+AVERAGE(Q24:S24)),(O24-P24))</f>
        <v>0.83333333333333337</v>
      </c>
      <c r="U24" s="122">
        <f>(MAX(T24:T33)+LARGE(T24:T33,2))/2</f>
        <v>2.7166666666666663</v>
      </c>
      <c r="V24" s="123"/>
    </row>
    <row r="25" spans="1:22" ht="15" thickBot="1">
      <c r="A25" s="117"/>
      <c r="B25" s="58" t="s">
        <v>106</v>
      </c>
      <c r="C25" s="30">
        <f>VLOOKUP(B25,Lifts_Alphabetical[],2,FALSE)</f>
        <v>1</v>
      </c>
      <c r="D25" s="30"/>
      <c r="E25" s="56" t="s">
        <v>109</v>
      </c>
      <c r="F25" s="30">
        <f>VLOOKUP(E25,Lifts_Alphabetical[],2,FALSE)</f>
        <v>0.6</v>
      </c>
      <c r="G25" s="30"/>
      <c r="H25" s="56" t="s">
        <v>79</v>
      </c>
      <c r="I25" s="30">
        <f>VLOOKUP(H25,Lifts_Alphabetical[],2,FALSE)</f>
        <v>0</v>
      </c>
      <c r="J25" s="30"/>
      <c r="K25" s="56" t="s">
        <v>79</v>
      </c>
      <c r="L25" s="30">
        <f>VLOOKUP(K25,Lifts_Alphabetical[],2,FALSE)</f>
        <v>0</v>
      </c>
      <c r="M25" s="30"/>
      <c r="N25" s="30"/>
      <c r="O25" s="30">
        <f t="shared" si="6"/>
        <v>1.6</v>
      </c>
      <c r="P25" s="76">
        <f t="shared" ref="P25:P33" si="8">D25+G25+J25+M25+N25</f>
        <v>0</v>
      </c>
      <c r="Q25" s="61">
        <v>3</v>
      </c>
      <c r="R25" s="61">
        <v>3</v>
      </c>
      <c r="S25" s="61">
        <v>3</v>
      </c>
      <c r="T25" s="55">
        <f t="shared" si="7"/>
        <v>4.5999999999999996</v>
      </c>
      <c r="U25" s="124"/>
      <c r="V25" s="125"/>
    </row>
    <row r="26" spans="1:22">
      <c r="A26" s="117"/>
      <c r="B26" s="58" t="s">
        <v>79</v>
      </c>
      <c r="C26" s="30">
        <f>VLOOKUP(B26,Lifts_Alphabetical[],2,FALSE)</f>
        <v>0</v>
      </c>
      <c r="D26" s="30"/>
      <c r="E26" s="56" t="s">
        <v>79</v>
      </c>
      <c r="F26" s="30">
        <f>VLOOKUP(E26,Lifts_Alphabetical[],2,FALSE)</f>
        <v>0</v>
      </c>
      <c r="G26" s="30"/>
      <c r="H26" s="56" t="s">
        <v>79</v>
      </c>
      <c r="I26" s="30">
        <f>VLOOKUP(H26,Lifts_Alphabetical[],2,FALSE)</f>
        <v>0</v>
      </c>
      <c r="J26" s="30"/>
      <c r="K26" s="56" t="s">
        <v>79</v>
      </c>
      <c r="L26" s="30">
        <f>VLOOKUP(K26,Lifts_Alphabetical[],2,FALSE)</f>
        <v>0</v>
      </c>
      <c r="M26" s="30"/>
      <c r="N26" s="30"/>
      <c r="O26" s="30">
        <f t="shared" si="6"/>
        <v>0</v>
      </c>
      <c r="P26" s="76">
        <f t="shared" si="8"/>
        <v>0</v>
      </c>
      <c r="Q26" s="61"/>
      <c r="R26" s="61"/>
      <c r="S26" s="61"/>
      <c r="T26" s="70">
        <f t="shared" si="7"/>
        <v>0</v>
      </c>
    </row>
    <row r="27" spans="1:22">
      <c r="A27" s="117"/>
      <c r="B27" s="58" t="s">
        <v>79</v>
      </c>
      <c r="C27" s="30">
        <f>VLOOKUP(B27,Lifts_Alphabetical[],2,FALSE)</f>
        <v>0</v>
      </c>
      <c r="D27" s="30"/>
      <c r="E27" s="56" t="s">
        <v>79</v>
      </c>
      <c r="F27" s="30">
        <f>VLOOKUP(E27,Lifts_Alphabetical[],2,FALSE)</f>
        <v>0</v>
      </c>
      <c r="G27" s="30"/>
      <c r="H27" s="56" t="s">
        <v>79</v>
      </c>
      <c r="I27" s="30">
        <f>VLOOKUP(H27,Lifts_Alphabetical[],2,FALSE)</f>
        <v>0</v>
      </c>
      <c r="J27" s="30"/>
      <c r="K27" s="56" t="s">
        <v>79</v>
      </c>
      <c r="L27" s="30">
        <f>VLOOKUP(K27,Lifts_Alphabetical[],2,FALSE)</f>
        <v>0</v>
      </c>
      <c r="M27" s="30"/>
      <c r="N27" s="30"/>
      <c r="O27" s="30">
        <f t="shared" si="6"/>
        <v>0</v>
      </c>
      <c r="P27" s="76">
        <f t="shared" si="8"/>
        <v>0</v>
      </c>
      <c r="Q27" s="61"/>
      <c r="R27" s="61"/>
      <c r="S27" s="61"/>
      <c r="T27" s="71">
        <f t="shared" si="7"/>
        <v>0</v>
      </c>
    </row>
    <row r="28" spans="1:22">
      <c r="A28" s="117"/>
      <c r="B28" s="56" t="s">
        <v>79</v>
      </c>
      <c r="C28" s="30">
        <f>VLOOKUP(B28,Lifts_Alphabetical[],2,FALSE)</f>
        <v>0</v>
      </c>
      <c r="D28" s="30"/>
      <c r="E28" s="56" t="s">
        <v>79</v>
      </c>
      <c r="F28" s="30">
        <f>VLOOKUP(E28,Lifts_Alphabetical[],2,FALSE)</f>
        <v>0</v>
      </c>
      <c r="G28" s="30"/>
      <c r="H28" s="56" t="s">
        <v>79</v>
      </c>
      <c r="I28" s="30">
        <f>VLOOKUP(H28,Lifts_Alphabetical[],2,FALSE)</f>
        <v>0</v>
      </c>
      <c r="J28" s="30"/>
      <c r="K28" s="56" t="s">
        <v>79</v>
      </c>
      <c r="L28" s="30">
        <f>VLOOKUP(K28,Lifts_Alphabetical[],2,FALSE)</f>
        <v>0</v>
      </c>
      <c r="M28" s="30"/>
      <c r="N28" s="30"/>
      <c r="O28" s="30">
        <f t="shared" si="6"/>
        <v>0</v>
      </c>
      <c r="P28" s="76">
        <f t="shared" si="8"/>
        <v>0</v>
      </c>
      <c r="Q28" s="61"/>
      <c r="R28" s="61"/>
      <c r="S28" s="61"/>
      <c r="T28" s="71">
        <f t="shared" si="7"/>
        <v>0</v>
      </c>
    </row>
    <row r="29" spans="1:22">
      <c r="A29" s="117"/>
      <c r="B29" s="56" t="s">
        <v>79</v>
      </c>
      <c r="C29" s="30">
        <f>VLOOKUP(B29,Lifts_Alphabetical[],2,FALSE)</f>
        <v>0</v>
      </c>
      <c r="D29" s="30"/>
      <c r="E29" s="56" t="s">
        <v>79</v>
      </c>
      <c r="F29" s="30">
        <f>VLOOKUP(E29,Lifts_Alphabetical[],2,FALSE)</f>
        <v>0</v>
      </c>
      <c r="G29" s="30"/>
      <c r="H29" s="56" t="s">
        <v>79</v>
      </c>
      <c r="I29" s="30">
        <f>VLOOKUP(H29,Lifts_Alphabetical[],2,FALSE)</f>
        <v>0</v>
      </c>
      <c r="J29" s="30"/>
      <c r="K29" s="56" t="s">
        <v>79</v>
      </c>
      <c r="L29" s="30">
        <f>VLOOKUP(K29,Lifts_Alphabetical[],2,FALSE)</f>
        <v>0</v>
      </c>
      <c r="M29" s="30"/>
      <c r="N29" s="30"/>
      <c r="O29" s="30">
        <f t="shared" si="6"/>
        <v>0</v>
      </c>
      <c r="P29" s="76">
        <f t="shared" si="8"/>
        <v>0</v>
      </c>
      <c r="Q29" s="61"/>
      <c r="R29" s="61"/>
      <c r="S29" s="61"/>
      <c r="T29" s="71">
        <f t="shared" si="7"/>
        <v>0</v>
      </c>
    </row>
    <row r="30" spans="1:22">
      <c r="A30" s="117"/>
      <c r="B30" s="56" t="s">
        <v>79</v>
      </c>
      <c r="C30" s="30">
        <f>VLOOKUP(B30,Lifts_Alphabetical[],2,FALSE)</f>
        <v>0</v>
      </c>
      <c r="D30" s="30"/>
      <c r="E30" s="56" t="s">
        <v>79</v>
      </c>
      <c r="F30" s="30">
        <f>VLOOKUP(E30,Lifts_Alphabetical[],2,FALSE)</f>
        <v>0</v>
      </c>
      <c r="G30" s="30"/>
      <c r="H30" s="56" t="s">
        <v>79</v>
      </c>
      <c r="I30" s="30">
        <f>VLOOKUP(H30,Lifts_Alphabetical[],2,FALSE)</f>
        <v>0</v>
      </c>
      <c r="J30" s="30"/>
      <c r="K30" s="56" t="s">
        <v>79</v>
      </c>
      <c r="L30" s="30">
        <f>VLOOKUP(K30,Lifts_Alphabetical[],2,FALSE)</f>
        <v>0</v>
      </c>
      <c r="M30" s="30"/>
      <c r="N30" s="30"/>
      <c r="O30" s="30">
        <f t="shared" si="6"/>
        <v>0</v>
      </c>
      <c r="P30" s="76">
        <f t="shared" si="8"/>
        <v>0</v>
      </c>
      <c r="Q30" s="61"/>
      <c r="R30" s="61"/>
      <c r="S30" s="61"/>
      <c r="T30" s="71">
        <f t="shared" si="7"/>
        <v>0</v>
      </c>
    </row>
    <row r="31" spans="1:22">
      <c r="A31" s="117"/>
      <c r="B31" s="56" t="s">
        <v>79</v>
      </c>
      <c r="C31" s="30">
        <f>VLOOKUP(B31,Lifts_Alphabetical[],2,FALSE)</f>
        <v>0</v>
      </c>
      <c r="D31" s="30"/>
      <c r="E31" s="56" t="s">
        <v>79</v>
      </c>
      <c r="F31" s="30">
        <f>VLOOKUP(E31,Lifts_Alphabetical[],2,FALSE)</f>
        <v>0</v>
      </c>
      <c r="G31" s="30"/>
      <c r="H31" s="56" t="s">
        <v>79</v>
      </c>
      <c r="I31" s="30">
        <f>VLOOKUP(H31,Lifts_Alphabetical[],2,FALSE)</f>
        <v>0</v>
      </c>
      <c r="J31" s="30"/>
      <c r="K31" s="56" t="s">
        <v>79</v>
      </c>
      <c r="L31" s="30">
        <f>VLOOKUP(K31,Lifts_Alphabetical[],2,FALSE)</f>
        <v>0</v>
      </c>
      <c r="M31" s="30"/>
      <c r="N31" s="30"/>
      <c r="O31" s="30">
        <f t="shared" si="6"/>
        <v>0</v>
      </c>
      <c r="P31" s="76">
        <f t="shared" si="8"/>
        <v>0</v>
      </c>
      <c r="Q31" s="61"/>
      <c r="R31" s="61"/>
      <c r="S31" s="61"/>
      <c r="T31" s="71">
        <f t="shared" si="7"/>
        <v>0</v>
      </c>
    </row>
    <row r="32" spans="1:22">
      <c r="A32" s="117"/>
      <c r="B32" s="56" t="s">
        <v>79</v>
      </c>
      <c r="C32" s="30">
        <f>VLOOKUP(B32,Lifts_Alphabetical[],2,FALSE)</f>
        <v>0</v>
      </c>
      <c r="D32" s="30"/>
      <c r="E32" s="56" t="s">
        <v>79</v>
      </c>
      <c r="F32" s="30">
        <f>VLOOKUP(E32,Lifts_Alphabetical[],2,FALSE)</f>
        <v>0</v>
      </c>
      <c r="G32" s="30"/>
      <c r="H32" s="56" t="s">
        <v>79</v>
      </c>
      <c r="I32" s="30">
        <f>VLOOKUP(H32,Lifts_Alphabetical[],2,FALSE)</f>
        <v>0</v>
      </c>
      <c r="J32" s="30"/>
      <c r="K32" s="56" t="s">
        <v>79</v>
      </c>
      <c r="L32" s="30">
        <f>VLOOKUP(K32,Lifts_Alphabetical[],2,FALSE)</f>
        <v>0</v>
      </c>
      <c r="M32" s="30"/>
      <c r="N32" s="30"/>
      <c r="O32" s="30">
        <f t="shared" si="6"/>
        <v>0</v>
      </c>
      <c r="P32" s="76">
        <f t="shared" si="8"/>
        <v>0</v>
      </c>
      <c r="Q32" s="61"/>
      <c r="R32" s="61"/>
      <c r="S32" s="61"/>
      <c r="T32" s="71">
        <f t="shared" si="7"/>
        <v>0</v>
      </c>
    </row>
    <row r="33" spans="1:22" ht="15" thickBot="1">
      <c r="A33" s="118"/>
      <c r="B33" s="57" t="s">
        <v>79</v>
      </c>
      <c r="C33" s="41">
        <f>VLOOKUP(B33,Lifts_Alphabetical[],2,FALSE)</f>
        <v>0</v>
      </c>
      <c r="D33" s="52"/>
      <c r="E33" s="57" t="s">
        <v>79</v>
      </c>
      <c r="F33" s="41">
        <f>VLOOKUP(E33,Lifts_Alphabetical[],2,FALSE)</f>
        <v>0</v>
      </c>
      <c r="G33" s="52"/>
      <c r="H33" s="57" t="s">
        <v>79</v>
      </c>
      <c r="I33" s="41">
        <f>VLOOKUP(H33,Lifts_Alphabetical[],2,FALSE)</f>
        <v>0</v>
      </c>
      <c r="J33" s="52"/>
      <c r="K33" s="57" t="s">
        <v>79</v>
      </c>
      <c r="L33" s="41">
        <f>VLOOKUP(K33,Lifts_Alphabetical[],2,FALSE)</f>
        <v>0</v>
      </c>
      <c r="M33" s="52"/>
      <c r="N33" s="52"/>
      <c r="O33" s="41">
        <f t="shared" si="6"/>
        <v>0</v>
      </c>
      <c r="P33" s="76">
        <f t="shared" si="8"/>
        <v>0</v>
      </c>
      <c r="Q33" s="62"/>
      <c r="R33" s="62"/>
      <c r="S33" s="62"/>
      <c r="T33" s="72">
        <f t="shared" si="7"/>
        <v>0</v>
      </c>
    </row>
    <row r="34" spans="1:22" ht="15" thickBot="1">
      <c r="A34" s="119" t="s">
        <v>143</v>
      </c>
      <c r="B34" s="47" t="s">
        <v>73</v>
      </c>
      <c r="C34" s="48" t="s">
        <v>74</v>
      </c>
      <c r="D34" s="48" t="s">
        <v>137</v>
      </c>
      <c r="E34" s="48" t="s">
        <v>75</v>
      </c>
      <c r="F34" s="48" t="s">
        <v>74</v>
      </c>
      <c r="G34" s="48" t="s">
        <v>137</v>
      </c>
      <c r="H34" s="48" t="s">
        <v>76</v>
      </c>
      <c r="I34" s="48" t="s">
        <v>77</v>
      </c>
      <c r="J34" s="48" t="s">
        <v>137</v>
      </c>
      <c r="K34" s="48" t="s">
        <v>78</v>
      </c>
      <c r="L34" s="48" t="s">
        <v>74</v>
      </c>
      <c r="M34" s="48" t="s">
        <v>137</v>
      </c>
      <c r="N34" s="48" t="s">
        <v>139</v>
      </c>
      <c r="O34" s="48" t="s">
        <v>134</v>
      </c>
      <c r="P34" s="48" t="s">
        <v>138</v>
      </c>
      <c r="Q34" s="48" t="s">
        <v>86</v>
      </c>
      <c r="R34" s="48" t="s">
        <v>84</v>
      </c>
      <c r="S34" s="48" t="s">
        <v>85</v>
      </c>
      <c r="T34" s="51" t="s">
        <v>135</v>
      </c>
      <c r="U34" s="128" t="s">
        <v>82</v>
      </c>
      <c r="V34" s="129"/>
    </row>
    <row r="35" spans="1:22">
      <c r="A35" s="120"/>
      <c r="B35" s="56" t="s">
        <v>129</v>
      </c>
      <c r="C35" s="30">
        <f>VLOOKUP(B35,Lifts_Alphabetical[],2,FALSE)</f>
        <v>0.5</v>
      </c>
      <c r="D35" s="36"/>
      <c r="E35" s="56" t="s">
        <v>111</v>
      </c>
      <c r="F35" s="30">
        <f>VLOOKUP(E35,Lifts_Alphabetical[],2,FALSE)</f>
        <v>0.5</v>
      </c>
      <c r="G35" s="36"/>
      <c r="H35" s="56" t="s">
        <v>79</v>
      </c>
      <c r="I35" s="30">
        <f>VLOOKUP(H35,Lifts_Alphabetical[],2,FALSE)</f>
        <v>0</v>
      </c>
      <c r="J35" s="36"/>
      <c r="K35" s="56" t="s">
        <v>79</v>
      </c>
      <c r="L35" s="36">
        <f>VLOOKUP(K35,Lifts_Alphabetical[],2,FALSE)</f>
        <v>0</v>
      </c>
      <c r="M35" s="36"/>
      <c r="N35" s="36"/>
      <c r="O35" s="36">
        <f t="shared" ref="O35:O44" si="9">MIN(10,(C35+F35+I35+L35))</f>
        <v>1</v>
      </c>
      <c r="P35" s="76">
        <f>MIN(10,(D35+G35+J35+M35+N35))</f>
        <v>0</v>
      </c>
      <c r="Q35" s="60">
        <v>2.2000000000000002</v>
      </c>
      <c r="R35" s="60">
        <v>2.5</v>
      </c>
      <c r="S35" s="60">
        <v>2.5</v>
      </c>
      <c r="T35" s="55">
        <f t="shared" ref="T35:T44" si="10">IF((SUM(Q35:S35)&gt;0),(O35-P35+AVERAGE(Q35:S35)),(O35-P35))</f>
        <v>3.4</v>
      </c>
      <c r="U35" s="122">
        <f>(MAX(T35:T44)+LARGE(T35:T44,2))/2</f>
        <v>2.5</v>
      </c>
      <c r="V35" s="123"/>
    </row>
    <row r="36" spans="1:22" ht="15" thickBot="1">
      <c r="A36" s="120"/>
      <c r="B36" s="56" t="s">
        <v>79</v>
      </c>
      <c r="C36" s="30">
        <f>VLOOKUP(B36,Lifts_Alphabetical[],2,FALSE)</f>
        <v>0</v>
      </c>
      <c r="D36" s="30"/>
      <c r="E36" s="56" t="s">
        <v>79</v>
      </c>
      <c r="F36" s="30">
        <f>VLOOKUP(E36,Lifts_Alphabetical[],2,FALSE)</f>
        <v>0</v>
      </c>
      <c r="G36" s="30"/>
      <c r="H36" s="56" t="s">
        <v>79</v>
      </c>
      <c r="I36" s="30">
        <f>VLOOKUP(H36,Lifts_Alphabetical[],2,FALSE)</f>
        <v>0</v>
      </c>
      <c r="J36" s="30"/>
      <c r="K36" s="56" t="s">
        <v>79</v>
      </c>
      <c r="L36" s="30">
        <f>VLOOKUP(K36,Lifts_Alphabetical[],2,FALSE)</f>
        <v>0</v>
      </c>
      <c r="M36" s="30"/>
      <c r="N36" s="30"/>
      <c r="O36" s="30">
        <f t="shared" si="9"/>
        <v>0</v>
      </c>
      <c r="P36" s="76">
        <f t="shared" ref="P36:P44" si="11">D36+G36+J36+M36+N36</f>
        <v>0</v>
      </c>
      <c r="Q36" s="61">
        <v>1.8</v>
      </c>
      <c r="R36" s="61">
        <v>1.5</v>
      </c>
      <c r="S36" s="61">
        <v>1.5</v>
      </c>
      <c r="T36" s="55">
        <f t="shared" si="10"/>
        <v>1.5999999999999999</v>
      </c>
      <c r="U36" s="124"/>
      <c r="V36" s="125"/>
    </row>
    <row r="37" spans="1:22">
      <c r="A37" s="120"/>
      <c r="B37" s="56" t="s">
        <v>79</v>
      </c>
      <c r="C37" s="30">
        <f>VLOOKUP(B37,Lifts_Alphabetical[],2,FALSE)</f>
        <v>0</v>
      </c>
      <c r="D37" s="30"/>
      <c r="E37" s="56" t="s">
        <v>79</v>
      </c>
      <c r="F37" s="30">
        <f>VLOOKUP(E37,Lifts_Alphabetical[],2,FALSE)</f>
        <v>0</v>
      </c>
      <c r="G37" s="30"/>
      <c r="H37" s="56" t="s">
        <v>79</v>
      </c>
      <c r="I37" s="30">
        <f>VLOOKUP(H37,Lifts_Alphabetical[],2,FALSE)</f>
        <v>0</v>
      </c>
      <c r="J37" s="30"/>
      <c r="K37" s="56" t="s">
        <v>79</v>
      </c>
      <c r="L37" s="30">
        <f>VLOOKUP(K37,Lifts_Alphabetical[],2,FALSE)</f>
        <v>0</v>
      </c>
      <c r="M37" s="30"/>
      <c r="N37" s="30"/>
      <c r="O37" s="30">
        <f t="shared" si="9"/>
        <v>0</v>
      </c>
      <c r="P37" s="76">
        <f t="shared" si="11"/>
        <v>0</v>
      </c>
      <c r="Q37" s="61"/>
      <c r="R37" s="61"/>
      <c r="S37" s="61"/>
      <c r="T37" s="70">
        <f t="shared" si="10"/>
        <v>0</v>
      </c>
    </row>
    <row r="38" spans="1:22">
      <c r="A38" s="120"/>
      <c r="B38" s="56" t="s">
        <v>79</v>
      </c>
      <c r="C38" s="30">
        <f>VLOOKUP(B38,Lifts_Alphabetical[],2,FALSE)</f>
        <v>0</v>
      </c>
      <c r="D38" s="30"/>
      <c r="E38" s="56" t="s">
        <v>79</v>
      </c>
      <c r="F38" s="30">
        <f>VLOOKUP(E38,Lifts_Alphabetical[],2,FALSE)</f>
        <v>0</v>
      </c>
      <c r="G38" s="30"/>
      <c r="H38" s="56" t="s">
        <v>79</v>
      </c>
      <c r="I38" s="30">
        <f>VLOOKUP(H38,Lifts_Alphabetical[],2,FALSE)</f>
        <v>0</v>
      </c>
      <c r="J38" s="30"/>
      <c r="K38" s="56" t="s">
        <v>79</v>
      </c>
      <c r="L38" s="30">
        <f>VLOOKUP(K38,Lifts_Alphabetical[],2,FALSE)</f>
        <v>0</v>
      </c>
      <c r="M38" s="30"/>
      <c r="N38" s="30"/>
      <c r="O38" s="30">
        <f t="shared" si="9"/>
        <v>0</v>
      </c>
      <c r="P38" s="76">
        <f t="shared" si="11"/>
        <v>0</v>
      </c>
      <c r="Q38" s="61"/>
      <c r="R38" s="61"/>
      <c r="S38" s="61"/>
      <c r="T38" s="71">
        <f t="shared" si="10"/>
        <v>0</v>
      </c>
    </row>
    <row r="39" spans="1:22">
      <c r="A39" s="120"/>
      <c r="B39" s="56" t="s">
        <v>79</v>
      </c>
      <c r="C39" s="30">
        <f>VLOOKUP(B39,Lifts_Alphabetical[],2,FALSE)</f>
        <v>0</v>
      </c>
      <c r="D39" s="30"/>
      <c r="E39" s="56" t="s">
        <v>79</v>
      </c>
      <c r="F39" s="30">
        <f>VLOOKUP(E39,Lifts_Alphabetical[],2,FALSE)</f>
        <v>0</v>
      </c>
      <c r="G39" s="30"/>
      <c r="H39" s="56" t="s">
        <v>79</v>
      </c>
      <c r="I39" s="30">
        <f>VLOOKUP(H39,Lifts_Alphabetical[],2,FALSE)</f>
        <v>0</v>
      </c>
      <c r="J39" s="30"/>
      <c r="K39" s="56" t="s">
        <v>79</v>
      </c>
      <c r="L39" s="30">
        <f>VLOOKUP(K39,Lifts_Alphabetical[],2,FALSE)</f>
        <v>0</v>
      </c>
      <c r="M39" s="30"/>
      <c r="N39" s="30"/>
      <c r="O39" s="30">
        <f t="shared" si="9"/>
        <v>0</v>
      </c>
      <c r="P39" s="76">
        <f t="shared" si="11"/>
        <v>0</v>
      </c>
      <c r="Q39" s="61"/>
      <c r="R39" s="61"/>
      <c r="S39" s="61"/>
      <c r="T39" s="71">
        <f t="shared" si="10"/>
        <v>0</v>
      </c>
    </row>
    <row r="40" spans="1:22">
      <c r="A40" s="120"/>
      <c r="B40" s="56" t="s">
        <v>79</v>
      </c>
      <c r="C40" s="30">
        <f>VLOOKUP(B40,Lifts_Alphabetical[],2,FALSE)</f>
        <v>0</v>
      </c>
      <c r="D40" s="30"/>
      <c r="E40" s="56" t="s">
        <v>79</v>
      </c>
      <c r="F40" s="30">
        <f>VLOOKUP(E40,Lifts_Alphabetical[],2,FALSE)</f>
        <v>0</v>
      </c>
      <c r="G40" s="30"/>
      <c r="H40" s="56" t="s">
        <v>79</v>
      </c>
      <c r="I40" s="30">
        <f>VLOOKUP(H40,Lifts_Alphabetical[],2,FALSE)</f>
        <v>0</v>
      </c>
      <c r="J40" s="30"/>
      <c r="K40" s="56" t="s">
        <v>79</v>
      </c>
      <c r="L40" s="30">
        <f>VLOOKUP(K40,Lifts_Alphabetical[],2,FALSE)</f>
        <v>0</v>
      </c>
      <c r="M40" s="30"/>
      <c r="N40" s="30"/>
      <c r="O40" s="30">
        <f t="shared" si="9"/>
        <v>0</v>
      </c>
      <c r="P40" s="76">
        <f t="shared" si="11"/>
        <v>0</v>
      </c>
      <c r="Q40" s="61"/>
      <c r="R40" s="61"/>
      <c r="S40" s="61"/>
      <c r="T40" s="71">
        <f t="shared" si="10"/>
        <v>0</v>
      </c>
    </row>
    <row r="41" spans="1:22">
      <c r="A41" s="120"/>
      <c r="B41" s="56" t="s">
        <v>79</v>
      </c>
      <c r="C41" s="30">
        <f>VLOOKUP(B41,Lifts_Alphabetical[],2,FALSE)</f>
        <v>0</v>
      </c>
      <c r="D41" s="30"/>
      <c r="E41" s="56" t="s">
        <v>79</v>
      </c>
      <c r="F41" s="30">
        <f>VLOOKUP(E41,Lifts_Alphabetical[],2,FALSE)</f>
        <v>0</v>
      </c>
      <c r="G41" s="30"/>
      <c r="H41" s="56" t="s">
        <v>79</v>
      </c>
      <c r="I41" s="30">
        <f>VLOOKUP(H41,Lifts_Alphabetical[],2,FALSE)</f>
        <v>0</v>
      </c>
      <c r="J41" s="30"/>
      <c r="K41" s="56" t="s">
        <v>79</v>
      </c>
      <c r="L41" s="30">
        <f>VLOOKUP(K41,Lifts_Alphabetical[],2,FALSE)</f>
        <v>0</v>
      </c>
      <c r="M41" s="30"/>
      <c r="N41" s="30"/>
      <c r="O41" s="30">
        <f t="shared" si="9"/>
        <v>0</v>
      </c>
      <c r="P41" s="76">
        <f t="shared" si="11"/>
        <v>0</v>
      </c>
      <c r="Q41" s="61"/>
      <c r="R41" s="61"/>
      <c r="S41" s="61"/>
      <c r="T41" s="71">
        <f t="shared" si="10"/>
        <v>0</v>
      </c>
    </row>
    <row r="42" spans="1:22">
      <c r="A42" s="120"/>
      <c r="B42" s="56" t="s">
        <v>79</v>
      </c>
      <c r="C42" s="30">
        <f>VLOOKUP(B42,Lifts_Alphabetical[],2,FALSE)</f>
        <v>0</v>
      </c>
      <c r="D42" s="30"/>
      <c r="E42" s="56" t="s">
        <v>79</v>
      </c>
      <c r="F42" s="30">
        <f>VLOOKUP(E42,Lifts_Alphabetical[],2,FALSE)</f>
        <v>0</v>
      </c>
      <c r="G42" s="30"/>
      <c r="H42" s="56" t="s">
        <v>79</v>
      </c>
      <c r="I42" s="30">
        <f>VLOOKUP(H42,Lifts_Alphabetical[],2,FALSE)</f>
        <v>0</v>
      </c>
      <c r="J42" s="30"/>
      <c r="K42" s="56" t="s">
        <v>79</v>
      </c>
      <c r="L42" s="30">
        <f>VLOOKUP(K42,Lifts_Alphabetical[],2,FALSE)</f>
        <v>0</v>
      </c>
      <c r="M42" s="30"/>
      <c r="N42" s="30"/>
      <c r="O42" s="30">
        <f t="shared" si="9"/>
        <v>0</v>
      </c>
      <c r="P42" s="76">
        <f t="shared" si="11"/>
        <v>0</v>
      </c>
      <c r="Q42" s="61"/>
      <c r="R42" s="61"/>
      <c r="S42" s="61"/>
      <c r="T42" s="71">
        <f t="shared" si="10"/>
        <v>0</v>
      </c>
    </row>
    <row r="43" spans="1:22">
      <c r="A43" s="120"/>
      <c r="B43" s="56" t="s">
        <v>79</v>
      </c>
      <c r="C43" s="30">
        <f>VLOOKUP(B43,Lifts_Alphabetical[],2,FALSE)</f>
        <v>0</v>
      </c>
      <c r="D43" s="30"/>
      <c r="E43" s="56" t="s">
        <v>79</v>
      </c>
      <c r="F43" s="30">
        <f>VLOOKUP(E43,Lifts_Alphabetical[],2,FALSE)</f>
        <v>0</v>
      </c>
      <c r="G43" s="30"/>
      <c r="H43" s="56" t="s">
        <v>79</v>
      </c>
      <c r="I43" s="30">
        <f>VLOOKUP(H43,Lifts_Alphabetical[],2,FALSE)</f>
        <v>0</v>
      </c>
      <c r="J43" s="30"/>
      <c r="K43" s="56" t="s">
        <v>79</v>
      </c>
      <c r="L43" s="30">
        <f>VLOOKUP(K43,Lifts_Alphabetical[],2,FALSE)</f>
        <v>0</v>
      </c>
      <c r="M43" s="30"/>
      <c r="N43" s="30"/>
      <c r="O43" s="30">
        <f t="shared" si="9"/>
        <v>0</v>
      </c>
      <c r="P43" s="76">
        <f t="shared" si="11"/>
        <v>0</v>
      </c>
      <c r="Q43" s="61"/>
      <c r="R43" s="61"/>
      <c r="S43" s="61"/>
      <c r="T43" s="71">
        <f t="shared" si="10"/>
        <v>0</v>
      </c>
    </row>
    <row r="44" spans="1:22" ht="15" thickBot="1">
      <c r="A44" s="121"/>
      <c r="B44" s="73" t="s">
        <v>79</v>
      </c>
      <c r="C44" s="52">
        <f>VLOOKUP(B44,Lifts_Alphabetical[],2,FALSE)</f>
        <v>0</v>
      </c>
      <c r="D44" s="52"/>
      <c r="E44" s="74" t="s">
        <v>79</v>
      </c>
      <c r="F44" s="52">
        <f>VLOOKUP(E44,Lifts_Alphabetical[],2,FALSE)</f>
        <v>0</v>
      </c>
      <c r="G44" s="52"/>
      <c r="H44" s="74" t="s">
        <v>79</v>
      </c>
      <c r="I44" s="52">
        <f>VLOOKUP(H44,Lifts_Alphabetical[],2,FALSE)</f>
        <v>0</v>
      </c>
      <c r="J44" s="52"/>
      <c r="K44" s="74" t="s">
        <v>79</v>
      </c>
      <c r="L44" s="52">
        <f>VLOOKUP(K44,Lifts_Alphabetical[],2,FALSE)</f>
        <v>0</v>
      </c>
      <c r="M44" s="52"/>
      <c r="N44" s="52"/>
      <c r="O44" s="52">
        <f t="shared" si="9"/>
        <v>0</v>
      </c>
      <c r="P44" s="100">
        <f t="shared" si="11"/>
        <v>0</v>
      </c>
      <c r="Q44" s="75"/>
      <c r="R44" s="75"/>
      <c r="S44" s="75"/>
      <c r="T44" s="72">
        <f t="shared" si="10"/>
        <v>0</v>
      </c>
    </row>
  </sheetData>
  <mergeCells count="12">
    <mergeCell ref="A23:A33"/>
    <mergeCell ref="U23:V23"/>
    <mergeCell ref="U24:V25"/>
    <mergeCell ref="A34:A44"/>
    <mergeCell ref="U34:V34"/>
    <mergeCell ref="U35:V36"/>
    <mergeCell ref="A1:A11"/>
    <mergeCell ref="U1:V1"/>
    <mergeCell ref="U2:V3"/>
    <mergeCell ref="A12:A22"/>
    <mergeCell ref="U12:V12"/>
    <mergeCell ref="U13:V14"/>
  </mergeCells>
  <dataValidations count="2">
    <dataValidation type="list" allowBlank="1" showInputMessage="1" showErrorMessage="1" errorTitle="ITSA Head Judge:" error="Must type lift name as formatted or select from dropdown list." sqref="B2">
      <formula1>Lifts_Dropdown</formula1>
    </dataValidation>
    <dataValidation type="list" allowBlank="1" showInputMessage="1" showErrorMessage="1" errorTitle="ITSA Head Judge: " error="Must enter lift name as formatted or select from dropdown list." sqref="B35:B44 H35:H44 E24:E33 K24:K33 B24:B33 E35:E44 K35:K44 B3:B11 K2:K11 E2:E11 H2:H11 H24:H33 E13:E22 H13:H22 K13:K22 B13:B22">
      <formula1>Lifts_Dropdown</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I70"/>
  <sheetViews>
    <sheetView topLeftCell="C1" workbookViewId="0">
      <pane ySplit="1" topLeftCell="A2" activePane="bottomLeft" state="frozen"/>
      <selection pane="bottomLeft" activeCell="N5" sqref="N5"/>
    </sheetView>
  </sheetViews>
  <sheetFormatPr defaultRowHeight="14.4"/>
  <cols>
    <col min="1" max="1" width="22.44140625" bestFit="1" customWidth="1"/>
    <col min="2" max="2" width="11.33203125" customWidth="1"/>
    <col min="4" max="4" width="22.44140625" bestFit="1" customWidth="1"/>
    <col min="5" max="5" width="11.33203125" customWidth="1"/>
    <col min="7" max="7" width="5.33203125" bestFit="1" customWidth="1"/>
    <col min="8" max="8" width="36.109375" bestFit="1" customWidth="1"/>
  </cols>
  <sheetData>
    <row r="1" spans="1:9">
      <c r="A1" s="78" t="s">
        <v>64</v>
      </c>
      <c r="B1" s="80" t="s">
        <v>65</v>
      </c>
      <c r="D1" s="78" t="s">
        <v>64</v>
      </c>
      <c r="E1" s="79" t="s">
        <v>65</v>
      </c>
      <c r="G1" s="81" t="s">
        <v>131</v>
      </c>
      <c r="H1" s="81" t="s">
        <v>66</v>
      </c>
      <c r="I1" s="13" t="s">
        <v>67</v>
      </c>
    </row>
    <row r="2" spans="1:9" s="16" customFormat="1">
      <c r="A2" s="14" t="s">
        <v>50</v>
      </c>
      <c r="B2" s="15">
        <f>'Lift Chart'!$E$15</f>
        <v>2.8</v>
      </c>
      <c r="D2" s="34" t="s">
        <v>79</v>
      </c>
      <c r="E2" s="35">
        <v>0</v>
      </c>
      <c r="G2" s="30" t="s">
        <v>158</v>
      </c>
      <c r="H2" s="29" t="s">
        <v>68</v>
      </c>
      <c r="I2" s="29">
        <v>-0.1</v>
      </c>
    </row>
    <row r="3" spans="1:9">
      <c r="A3" s="17" t="s">
        <v>34</v>
      </c>
      <c r="B3" s="15">
        <f>'Lift Chart'!$D$11</f>
        <v>1.8</v>
      </c>
      <c r="D3" s="17" t="s">
        <v>0</v>
      </c>
      <c r="E3" s="15">
        <f>'Lift Chart'!$A$2</f>
        <v>0.5</v>
      </c>
      <c r="G3" s="30" t="s">
        <v>159</v>
      </c>
      <c r="H3" s="30" t="s">
        <v>69</v>
      </c>
      <c r="I3" s="30">
        <v>-0.3</v>
      </c>
    </row>
    <row r="4" spans="1:9">
      <c r="A4" s="17" t="s">
        <v>22</v>
      </c>
      <c r="B4" s="15">
        <f>'Lift Chart'!$D$7</f>
        <v>1.3</v>
      </c>
      <c r="D4" s="17" t="s">
        <v>10</v>
      </c>
      <c r="E4" s="15">
        <f>'Lift Chart'!$A$2</f>
        <v>0.5</v>
      </c>
      <c r="G4" s="30" t="s">
        <v>157</v>
      </c>
      <c r="H4" s="29" t="s">
        <v>87</v>
      </c>
      <c r="I4" s="29">
        <v>-0.5</v>
      </c>
    </row>
    <row r="5" spans="1:9">
      <c r="A5" s="91" t="s">
        <v>97</v>
      </c>
      <c r="B5" s="15">
        <f>'Lift Chart'!$D$7</f>
        <v>1.3</v>
      </c>
      <c r="D5" s="17" t="s">
        <v>5</v>
      </c>
      <c r="E5" s="15">
        <f>'Lift Chart'!$A$2</f>
        <v>0.5</v>
      </c>
      <c r="G5" s="30" t="s">
        <v>132</v>
      </c>
      <c r="H5" s="29" t="s">
        <v>89</v>
      </c>
      <c r="I5" s="29">
        <v>-1</v>
      </c>
    </row>
    <row r="6" spans="1:9">
      <c r="A6" s="17" t="s">
        <v>48</v>
      </c>
      <c r="B6" s="18">
        <f>'Lift Chart'!$C$15</f>
        <v>2.4</v>
      </c>
      <c r="D6" s="17" t="s">
        <v>1</v>
      </c>
      <c r="E6" s="18">
        <f>'Lift Chart'!$B$2</f>
        <v>0.6</v>
      </c>
      <c r="G6" s="30" t="s">
        <v>156</v>
      </c>
      <c r="H6" s="30" t="s">
        <v>70</v>
      </c>
      <c r="I6" s="30">
        <v>-1</v>
      </c>
    </row>
    <row r="7" spans="1:9">
      <c r="A7" s="17" t="s">
        <v>35</v>
      </c>
      <c r="B7" s="18">
        <f>'Lift Chart'!$E$11</f>
        <v>1.9</v>
      </c>
      <c r="D7" s="17" t="s">
        <v>15</v>
      </c>
      <c r="E7" s="18">
        <f>'Lift Chart'!$B$2</f>
        <v>0.6</v>
      </c>
      <c r="G7" s="30" t="s">
        <v>133</v>
      </c>
      <c r="H7" s="30" t="s">
        <v>90</v>
      </c>
      <c r="I7" s="77" t="s">
        <v>91</v>
      </c>
    </row>
    <row r="8" spans="1:9">
      <c r="A8" s="17" t="s">
        <v>31</v>
      </c>
      <c r="B8" s="18">
        <f>'Lift Chart'!$A$11</f>
        <v>1.5</v>
      </c>
      <c r="D8" s="17" t="s">
        <v>6</v>
      </c>
      <c r="E8" s="18">
        <f>'Lift Chart'!$B$2</f>
        <v>0.6</v>
      </c>
      <c r="H8" s="156" t="s">
        <v>88</v>
      </c>
      <c r="I8" s="156"/>
    </row>
    <row r="9" spans="1:9" ht="15" customHeight="1">
      <c r="A9" s="17" t="s">
        <v>39</v>
      </c>
      <c r="B9" s="18">
        <f>'Lift Chart'!$D$11</f>
        <v>1.8</v>
      </c>
      <c r="D9" s="19" t="s">
        <v>11</v>
      </c>
      <c r="E9" s="18">
        <f>'Lift Chart'!$B$2</f>
        <v>0.6</v>
      </c>
      <c r="H9" s="157" t="s">
        <v>92</v>
      </c>
      <c r="I9" s="157"/>
    </row>
    <row r="10" spans="1:9">
      <c r="A10" s="17" t="s">
        <v>40</v>
      </c>
      <c r="B10" s="18">
        <f>'Lift Chart'!$E$11</f>
        <v>1.9</v>
      </c>
      <c r="D10" s="17" t="s">
        <v>2</v>
      </c>
      <c r="E10" s="18">
        <f>'Lift Chart'!$C$2</f>
        <v>0.7</v>
      </c>
      <c r="H10" s="157"/>
      <c r="I10" s="157"/>
    </row>
    <row r="11" spans="1:9">
      <c r="A11" s="17" t="s">
        <v>33</v>
      </c>
      <c r="B11" s="18">
        <f>'Lift Chart'!$C$11</f>
        <v>1.7</v>
      </c>
      <c r="D11" s="17" t="s">
        <v>12</v>
      </c>
      <c r="E11" s="18">
        <f>'Lift Chart'!$C$2</f>
        <v>0.7</v>
      </c>
      <c r="H11" s="157"/>
      <c r="I11" s="157"/>
    </row>
    <row r="12" spans="1:9">
      <c r="A12" s="17" t="s">
        <v>47</v>
      </c>
      <c r="B12" s="18">
        <f>'Lift Chart'!$B$15</f>
        <v>2.2000000000000002</v>
      </c>
      <c r="D12" s="17" t="s">
        <v>7</v>
      </c>
      <c r="E12" s="18">
        <f>'Lift Chart'!$C$2</f>
        <v>0.7</v>
      </c>
      <c r="H12" s="157"/>
      <c r="I12" s="157"/>
    </row>
    <row r="13" spans="1:9">
      <c r="A13" s="17" t="s">
        <v>19</v>
      </c>
      <c r="B13" s="18">
        <f>'Lift Chart'!$A$7</f>
        <v>1</v>
      </c>
      <c r="D13" s="17" t="s">
        <v>16</v>
      </c>
      <c r="E13" s="18">
        <f>'Lift Chart'!$C$2</f>
        <v>0.7</v>
      </c>
      <c r="H13" s="157"/>
      <c r="I13" s="157"/>
    </row>
    <row r="14" spans="1:9">
      <c r="A14" s="17" t="s">
        <v>49</v>
      </c>
      <c r="B14" s="18">
        <f>'Lift Chart'!$D$15</f>
        <v>2.6</v>
      </c>
      <c r="D14" s="17" t="s">
        <v>71</v>
      </c>
      <c r="E14" s="18">
        <f>'Lift Chart'!$D$2</f>
        <v>0.8</v>
      </c>
      <c r="H14" s="157"/>
      <c r="I14" s="157"/>
    </row>
    <row r="15" spans="1:9">
      <c r="A15" s="17" t="s">
        <v>54</v>
      </c>
      <c r="B15" s="18">
        <f>'Lift Chart'!$C$15</f>
        <v>2.4</v>
      </c>
      <c r="D15" s="17" t="s">
        <v>8</v>
      </c>
      <c r="E15" s="18">
        <f>'Lift Chart'!$D$2</f>
        <v>0.8</v>
      </c>
    </row>
    <row r="16" spans="1:9">
      <c r="A16" s="17" t="s">
        <v>0</v>
      </c>
      <c r="B16" s="18">
        <f>'Lift Chart'!$A$2</f>
        <v>0.5</v>
      </c>
      <c r="D16" s="17" t="s">
        <v>13</v>
      </c>
      <c r="E16" s="18">
        <f>'Lift Chart'!$D$2</f>
        <v>0.8</v>
      </c>
    </row>
    <row r="17" spans="1:5">
      <c r="A17" s="17" t="s">
        <v>71</v>
      </c>
      <c r="B17" s="18">
        <f>'Lift Chart'!$D$2</f>
        <v>0.8</v>
      </c>
      <c r="D17" s="17" t="s">
        <v>17</v>
      </c>
      <c r="E17" s="18">
        <f>'Lift Chart'!$D$2</f>
        <v>0.8</v>
      </c>
    </row>
    <row r="18" spans="1:5">
      <c r="A18" s="17" t="s">
        <v>8</v>
      </c>
      <c r="B18" s="18">
        <f>'Lift Chart'!$D$2</f>
        <v>0.8</v>
      </c>
      <c r="D18" s="17" t="s">
        <v>4</v>
      </c>
      <c r="E18" s="18">
        <f>'Lift Chart'!$E$2</f>
        <v>0.9</v>
      </c>
    </row>
    <row r="19" spans="1:5">
      <c r="A19" s="17" t="s">
        <v>21</v>
      </c>
      <c r="B19" s="18">
        <f>'Lift Chart'!$C$7</f>
        <v>1.2</v>
      </c>
      <c r="D19" s="17" t="s">
        <v>9</v>
      </c>
      <c r="E19" s="18">
        <f>'Lift Chart'!$E$2</f>
        <v>0.9</v>
      </c>
    </row>
    <row r="20" spans="1:5">
      <c r="A20" s="17" t="s">
        <v>13</v>
      </c>
      <c r="B20" s="18">
        <f>'Lift Chart'!$D$2</f>
        <v>0.8</v>
      </c>
      <c r="D20" s="17" t="s">
        <v>14</v>
      </c>
      <c r="E20" s="18">
        <f>'Lift Chart'!$E$2</f>
        <v>0.9</v>
      </c>
    </row>
    <row r="21" spans="1:5">
      <c r="A21" s="17" t="s">
        <v>10</v>
      </c>
      <c r="B21" s="18">
        <f>'Lift Chart'!$A$2</f>
        <v>0.5</v>
      </c>
      <c r="C21" s="20"/>
      <c r="D21" s="17" t="s">
        <v>18</v>
      </c>
      <c r="E21" s="18">
        <f>'Lift Chart'!$E$2</f>
        <v>0.9</v>
      </c>
    </row>
    <row r="22" spans="1:5">
      <c r="A22" s="19" t="s">
        <v>55</v>
      </c>
      <c r="B22" s="18">
        <f>'Lift Chart'!$D$15</f>
        <v>2.6</v>
      </c>
      <c r="D22" s="17" t="s">
        <v>19</v>
      </c>
      <c r="E22" s="18">
        <f>'Lift Chart'!$A$7</f>
        <v>1</v>
      </c>
    </row>
    <row r="23" spans="1:5">
      <c r="A23" s="17" t="s">
        <v>62</v>
      </c>
      <c r="B23" s="18">
        <f>'Lift Chart'!$A$19</f>
        <v>3</v>
      </c>
      <c r="D23" s="17" t="s">
        <v>24</v>
      </c>
      <c r="E23" s="18">
        <f>'Lift Chart'!$A$7</f>
        <v>1</v>
      </c>
    </row>
    <row r="24" spans="1:5">
      <c r="A24" s="19" t="s">
        <v>38</v>
      </c>
      <c r="B24" s="18">
        <f>'Lift Chart'!$C$11</f>
        <v>1.7</v>
      </c>
      <c r="D24" s="17" t="s">
        <v>28</v>
      </c>
      <c r="E24" s="18">
        <f>'Lift Chart'!$A$7</f>
        <v>1</v>
      </c>
    </row>
    <row r="25" spans="1:5">
      <c r="A25" s="17" t="s">
        <v>27</v>
      </c>
      <c r="B25" s="18">
        <f>'Lift Chart'!$E$7</f>
        <v>1.4</v>
      </c>
      <c r="D25" s="17" t="s">
        <v>25</v>
      </c>
      <c r="E25" s="18">
        <f>'Lift Chart'!$B$7</f>
        <v>1.1000000000000001</v>
      </c>
    </row>
    <row r="26" spans="1:5">
      <c r="A26" s="17" t="s">
        <v>46</v>
      </c>
      <c r="B26" s="18">
        <f>'Lift Chart'!$A$15</f>
        <v>2</v>
      </c>
      <c r="D26" s="17" t="s">
        <v>20</v>
      </c>
      <c r="E26" s="18">
        <f>'Lift Chart'!$B$7</f>
        <v>1.1000000000000001</v>
      </c>
    </row>
    <row r="27" spans="1:5">
      <c r="A27" s="17" t="s">
        <v>4</v>
      </c>
      <c r="B27" s="18">
        <f>'Lift Chart'!$E$2</f>
        <v>0.9</v>
      </c>
      <c r="C27" s="20"/>
      <c r="D27" s="17" t="s">
        <v>29</v>
      </c>
      <c r="E27" s="18">
        <f>'Lift Chart'!$B$7</f>
        <v>1.1000000000000001</v>
      </c>
    </row>
    <row r="28" spans="1:5">
      <c r="A28" s="17" t="s">
        <v>36</v>
      </c>
      <c r="B28" s="18">
        <f>'Lift Chart'!$A$11</f>
        <v>1.5</v>
      </c>
      <c r="D28" s="17" t="s">
        <v>21</v>
      </c>
      <c r="E28" s="18">
        <f>'Lift Chart'!$C$7</f>
        <v>1.2</v>
      </c>
    </row>
    <row r="29" spans="1:5">
      <c r="A29" s="17" t="s">
        <v>2</v>
      </c>
      <c r="B29" s="18">
        <f>'Lift Chart'!$C$2</f>
        <v>0.7</v>
      </c>
      <c r="D29" s="17" t="s">
        <v>26</v>
      </c>
      <c r="E29" s="18">
        <f>'[1]Lift Chart'!$C$7</f>
        <v>1.2</v>
      </c>
    </row>
    <row r="30" spans="1:5">
      <c r="A30" s="93" t="s">
        <v>96</v>
      </c>
      <c r="B30" s="18">
        <f>'Lift Chart'!$D$7</f>
        <v>1.3</v>
      </c>
      <c r="D30" s="17" t="s">
        <v>30</v>
      </c>
      <c r="E30" s="18">
        <f>'Lift Chart'!$C$7</f>
        <v>1.2</v>
      </c>
    </row>
    <row r="31" spans="1:5">
      <c r="A31" s="17" t="s">
        <v>43</v>
      </c>
      <c r="B31" s="18">
        <f>'Lift Chart'!$C$11</f>
        <v>1.7</v>
      </c>
      <c r="D31" s="17" t="s">
        <v>22</v>
      </c>
      <c r="E31" s="18">
        <f>'Lift Chart'!$D$7</f>
        <v>1.3</v>
      </c>
    </row>
    <row r="32" spans="1:5">
      <c r="A32" s="17" t="s">
        <v>9</v>
      </c>
      <c r="B32" s="18">
        <f>'Lift Chart'!$E$2</f>
        <v>0.9</v>
      </c>
      <c r="D32" s="91" t="s">
        <v>97</v>
      </c>
      <c r="E32" s="18">
        <f>'Lift Chart'!$D$7</f>
        <v>1.3</v>
      </c>
    </row>
    <row r="33" spans="1:8">
      <c r="A33" s="17" t="s">
        <v>25</v>
      </c>
      <c r="B33" s="18">
        <f>'Lift Chart'!$B$7</f>
        <v>1.1000000000000001</v>
      </c>
      <c r="D33" s="93" t="s">
        <v>96</v>
      </c>
      <c r="E33" s="18">
        <f>'Lift Chart'!$D$7</f>
        <v>1.3</v>
      </c>
    </row>
    <row r="34" spans="1:8">
      <c r="A34" s="17" t="s">
        <v>41</v>
      </c>
      <c r="B34" s="18">
        <f>'Lift Chart'!$E$7</f>
        <v>1.4</v>
      </c>
      <c r="D34" s="17" t="s">
        <v>27</v>
      </c>
      <c r="E34" s="18">
        <f>'Lift Chart'!$E$7</f>
        <v>1.4</v>
      </c>
    </row>
    <row r="35" spans="1:8">
      <c r="A35" s="17" t="s">
        <v>32</v>
      </c>
      <c r="B35" s="18">
        <f>'Lift Chart'!$B$11</f>
        <v>1.6</v>
      </c>
      <c r="D35" s="17" t="s">
        <v>41</v>
      </c>
      <c r="E35" s="18">
        <f>'Lift Chart'!$E$7</f>
        <v>1.4</v>
      </c>
    </row>
    <row r="36" spans="1:8">
      <c r="A36" s="17" t="s">
        <v>26</v>
      </c>
      <c r="B36" s="18">
        <f>'Lift Chart'!$C$7</f>
        <v>1.2</v>
      </c>
      <c r="D36" s="19" t="s">
        <v>23</v>
      </c>
      <c r="E36" s="18">
        <f>'Lift Chart'!$E$7</f>
        <v>1.4</v>
      </c>
    </row>
    <row r="37" spans="1:8">
      <c r="A37" s="17" t="s">
        <v>1</v>
      </c>
      <c r="B37" s="18">
        <f>'Lift Chart'!$B$2</f>
        <v>0.6</v>
      </c>
      <c r="D37" s="17" t="s">
        <v>31</v>
      </c>
      <c r="E37" s="18">
        <f>'Lift Chart'!$A$11</f>
        <v>1.5</v>
      </c>
    </row>
    <row r="38" spans="1:8">
      <c r="A38" s="31" t="s">
        <v>79</v>
      </c>
      <c r="B38" s="33">
        <v>0</v>
      </c>
      <c r="D38" s="17" t="s">
        <v>36</v>
      </c>
      <c r="E38" s="18">
        <f>'Lift Chart'!$A$11</f>
        <v>1.5</v>
      </c>
    </row>
    <row r="39" spans="1:8">
      <c r="A39" s="17" t="s">
        <v>15</v>
      </c>
      <c r="B39" s="18">
        <f>'Lift Chart'!$B$2</f>
        <v>0.6</v>
      </c>
      <c r="D39" s="17" t="s">
        <v>72</v>
      </c>
      <c r="E39" s="18">
        <f>'Lift Chart'!$A$11</f>
        <v>1.5</v>
      </c>
    </row>
    <row r="40" spans="1:8">
      <c r="A40" s="17" t="s">
        <v>14</v>
      </c>
      <c r="B40" s="18">
        <f>'Lift Chart'!$E$2</f>
        <v>0.9</v>
      </c>
      <c r="D40" s="17" t="s">
        <v>32</v>
      </c>
      <c r="E40" s="18">
        <f>'Lift Chart'!$B$11</f>
        <v>1.6</v>
      </c>
    </row>
    <row r="41" spans="1:8">
      <c r="A41" s="91" t="s">
        <v>98</v>
      </c>
      <c r="B41" s="18">
        <f>'Lift Chart'!$C$15</f>
        <v>2.4</v>
      </c>
      <c r="D41" s="19" t="s">
        <v>37</v>
      </c>
      <c r="E41" s="18">
        <f>'Lift Chart'!$B$11</f>
        <v>1.6</v>
      </c>
      <c r="G41" t="s">
        <v>51</v>
      </c>
      <c r="H41" t="s">
        <v>51</v>
      </c>
    </row>
    <row r="42" spans="1:8">
      <c r="A42" s="17" t="s">
        <v>24</v>
      </c>
      <c r="B42" s="18">
        <f>'Lift Chart'!$A$7</f>
        <v>1</v>
      </c>
      <c r="D42" s="17" t="s">
        <v>42</v>
      </c>
      <c r="E42" s="18">
        <f>'Lift Chart'!$B$11</f>
        <v>1.6</v>
      </c>
    </row>
    <row r="43" spans="1:8">
      <c r="A43" s="19" t="s">
        <v>23</v>
      </c>
      <c r="B43" s="18">
        <f>'Lift Chart'!$E$7</f>
        <v>1.4</v>
      </c>
      <c r="D43" s="17" t="s">
        <v>33</v>
      </c>
      <c r="E43" s="18">
        <f>'Lift Chart'!$C$11</f>
        <v>1.7</v>
      </c>
      <c r="F43" t="s">
        <v>51</v>
      </c>
    </row>
    <row r="44" spans="1:8">
      <c r="A44" s="17" t="s">
        <v>44</v>
      </c>
      <c r="B44" s="18">
        <f>'Lift Chart'!$D$11</f>
        <v>1.8</v>
      </c>
      <c r="D44" s="19" t="s">
        <v>38</v>
      </c>
      <c r="E44" s="18">
        <f>'Lift Chart'!$C$11</f>
        <v>1.7</v>
      </c>
    </row>
    <row r="45" spans="1:8">
      <c r="A45" s="17" t="s">
        <v>52</v>
      </c>
      <c r="B45" s="18">
        <f>'Lift Chart'!$A$15</f>
        <v>2</v>
      </c>
      <c r="D45" s="17" t="s">
        <v>43</v>
      </c>
      <c r="E45" s="18">
        <f>'Lift Chart'!$C$11</f>
        <v>1.7</v>
      </c>
    </row>
    <row r="46" spans="1:8">
      <c r="A46" s="17" t="s">
        <v>60</v>
      </c>
      <c r="B46" s="18">
        <f>'Lift Chart'!$B$19</f>
        <v>3.3</v>
      </c>
      <c r="D46" s="17" t="s">
        <v>34</v>
      </c>
      <c r="E46" s="18">
        <f>'Lift Chart'!$D$11</f>
        <v>1.8</v>
      </c>
    </row>
    <row r="47" spans="1:8">
      <c r="A47" s="17" t="s">
        <v>12</v>
      </c>
      <c r="B47" s="18">
        <f>'Lift Chart'!$C$2</f>
        <v>0.7</v>
      </c>
      <c r="D47" s="17" t="s">
        <v>39</v>
      </c>
      <c r="E47" s="18">
        <f>'Lift Chart'!$D$11</f>
        <v>1.8</v>
      </c>
    </row>
    <row r="48" spans="1:8">
      <c r="A48" s="17" t="s">
        <v>7</v>
      </c>
      <c r="B48" s="18">
        <f>'Lift Chart'!$C$2</f>
        <v>0.7</v>
      </c>
      <c r="D48" s="17" t="s">
        <v>44</v>
      </c>
      <c r="E48" s="18">
        <f>'Lift Chart'!$D$11</f>
        <v>1.8</v>
      </c>
    </row>
    <row r="49" spans="1:5">
      <c r="A49" s="17" t="s">
        <v>20</v>
      </c>
      <c r="B49" s="18">
        <f>'Lift Chart'!$B$7</f>
        <v>1.1000000000000001</v>
      </c>
      <c r="D49" s="17" t="s">
        <v>35</v>
      </c>
      <c r="E49" s="18">
        <f>'Lift Chart'!$E$11</f>
        <v>1.9</v>
      </c>
    </row>
    <row r="50" spans="1:5">
      <c r="A50" s="19" t="s">
        <v>53</v>
      </c>
      <c r="B50" s="18">
        <f>'Lift Chart'!$B$15</f>
        <v>2.2000000000000002</v>
      </c>
      <c r="D50" s="17" t="s">
        <v>40</v>
      </c>
      <c r="E50" s="18">
        <f>'Lift Chart'!$E$11</f>
        <v>1.9</v>
      </c>
    </row>
    <row r="51" spans="1:5">
      <c r="A51" s="17" t="s">
        <v>72</v>
      </c>
      <c r="B51" s="18">
        <f>'Lift Chart'!$A$11</f>
        <v>1.5</v>
      </c>
      <c r="D51" s="17" t="s">
        <v>45</v>
      </c>
      <c r="E51" s="18">
        <f>'Lift Chart'!$E$11</f>
        <v>1.9</v>
      </c>
    </row>
    <row r="52" spans="1:5">
      <c r="A52" s="19" t="s">
        <v>81</v>
      </c>
      <c r="B52" s="18">
        <f>'Lift Chart'!$D$15</f>
        <v>2.6</v>
      </c>
      <c r="D52" s="17" t="s">
        <v>46</v>
      </c>
      <c r="E52" s="18">
        <f>'Lift Chart'!$A$15</f>
        <v>2</v>
      </c>
    </row>
    <row r="53" spans="1:5">
      <c r="A53" s="17" t="s">
        <v>16</v>
      </c>
      <c r="B53" s="18">
        <f>'Lift Chart'!$C$2</f>
        <v>0.7</v>
      </c>
      <c r="D53" s="17" t="s">
        <v>52</v>
      </c>
      <c r="E53" s="18">
        <f>'Lift Chart'!$A$15</f>
        <v>2</v>
      </c>
    </row>
    <row r="54" spans="1:5">
      <c r="A54" s="17" t="s">
        <v>29</v>
      </c>
      <c r="B54" s="18">
        <f>'Lift Chart'!$B$7</f>
        <v>1.1000000000000001</v>
      </c>
      <c r="D54" s="17" t="s">
        <v>57</v>
      </c>
      <c r="E54" s="18">
        <f>'Lift Chart'!$A$15</f>
        <v>2</v>
      </c>
    </row>
    <row r="55" spans="1:5">
      <c r="A55" s="17" t="s">
        <v>17</v>
      </c>
      <c r="B55" s="18">
        <f>'Lift Chart'!$D$2</f>
        <v>0.8</v>
      </c>
      <c r="D55" s="17" t="s">
        <v>47</v>
      </c>
      <c r="E55" s="18">
        <f>'Lift Chart'!$B$15</f>
        <v>2.2000000000000002</v>
      </c>
    </row>
    <row r="56" spans="1:5">
      <c r="A56" s="19" t="s">
        <v>56</v>
      </c>
      <c r="B56" s="18">
        <f>'Lift Chart'!$E$15</f>
        <v>2.8</v>
      </c>
      <c r="D56" s="19" t="s">
        <v>53</v>
      </c>
      <c r="E56" s="18">
        <f>'Lift Chart'!$B$15</f>
        <v>2.2000000000000002</v>
      </c>
    </row>
    <row r="57" spans="1:5">
      <c r="A57" s="17" t="s">
        <v>45</v>
      </c>
      <c r="B57" s="18">
        <f>'Lift Chart'!$E$11</f>
        <v>1.9</v>
      </c>
      <c r="D57" s="19" t="s">
        <v>58</v>
      </c>
      <c r="E57" s="18">
        <f>'Lift Chart'!$B$15</f>
        <v>2.2000000000000002</v>
      </c>
    </row>
    <row r="58" spans="1:5">
      <c r="A58" s="17" t="s">
        <v>6</v>
      </c>
      <c r="B58" s="18">
        <f>'Lift Chart'!$B$2</f>
        <v>0.6</v>
      </c>
      <c r="D58" s="17" t="s">
        <v>48</v>
      </c>
      <c r="E58" s="18">
        <f>'Lift Chart'!$C$15</f>
        <v>2.4</v>
      </c>
    </row>
    <row r="59" spans="1:5">
      <c r="A59" s="17" t="s">
        <v>59</v>
      </c>
      <c r="B59" s="18">
        <f>'Lift Chart'!$E$15</f>
        <v>2.8</v>
      </c>
      <c r="D59" s="17" t="s">
        <v>54</v>
      </c>
      <c r="E59" s="18">
        <f>'Lift Chart'!$C$15</f>
        <v>2.4</v>
      </c>
    </row>
    <row r="60" spans="1:5">
      <c r="A60" s="17" t="s">
        <v>5</v>
      </c>
      <c r="B60" s="18">
        <f>'Lift Chart'!$A$2</f>
        <v>0.5</v>
      </c>
      <c r="D60" s="91" t="s">
        <v>98</v>
      </c>
      <c r="E60" s="18">
        <f>'Lift Chart'!$C$15</f>
        <v>2.4</v>
      </c>
    </row>
    <row r="61" spans="1:5">
      <c r="A61" s="17" t="s">
        <v>18</v>
      </c>
      <c r="B61" s="18">
        <f>'Lift Chart'!$E$2</f>
        <v>0.9</v>
      </c>
      <c r="D61" s="17" t="s">
        <v>49</v>
      </c>
      <c r="E61" s="18">
        <f>'Lift Chart'!$D$15</f>
        <v>2.6</v>
      </c>
    </row>
    <row r="62" spans="1:5">
      <c r="A62" s="19" t="s">
        <v>11</v>
      </c>
      <c r="B62" s="18">
        <f>'Lift Chart'!$B$2</f>
        <v>0.6</v>
      </c>
      <c r="D62" s="19" t="s">
        <v>55</v>
      </c>
      <c r="E62" s="18">
        <f>'Lift Chart'!$D$15</f>
        <v>2.6</v>
      </c>
    </row>
    <row r="63" spans="1:5">
      <c r="A63" s="17" t="s">
        <v>28</v>
      </c>
      <c r="B63" s="18">
        <f>'Lift Chart'!$A$7</f>
        <v>1</v>
      </c>
      <c r="D63" s="19" t="s">
        <v>81</v>
      </c>
      <c r="E63" s="18">
        <f>'Lift Chart'!$D$15</f>
        <v>2.6</v>
      </c>
    </row>
    <row r="64" spans="1:5">
      <c r="A64" s="19" t="s">
        <v>37</v>
      </c>
      <c r="B64" s="18">
        <f>'Lift Chart'!$B$11</f>
        <v>1.6</v>
      </c>
      <c r="D64" s="17" t="s">
        <v>50</v>
      </c>
      <c r="E64" s="18">
        <f>'Lift Chart'!$E$15</f>
        <v>2.8</v>
      </c>
    </row>
    <row r="65" spans="1:5">
      <c r="A65" s="19" t="s">
        <v>63</v>
      </c>
      <c r="B65" s="18">
        <f>'Lift Chart'!$B$19</f>
        <v>3.3</v>
      </c>
      <c r="D65" s="19" t="s">
        <v>56</v>
      </c>
      <c r="E65" s="18">
        <f>'Lift Chart'!$E$15</f>
        <v>2.8</v>
      </c>
    </row>
    <row r="66" spans="1:5">
      <c r="A66" s="19" t="s">
        <v>58</v>
      </c>
      <c r="B66" s="18">
        <f>'Lift Chart'!$B$15</f>
        <v>2.2000000000000002</v>
      </c>
      <c r="D66" s="17" t="s">
        <v>59</v>
      </c>
      <c r="E66" s="18">
        <f>'Lift Chart'!$E$15</f>
        <v>2.8</v>
      </c>
    </row>
    <row r="67" spans="1:5">
      <c r="A67" s="17" t="s">
        <v>42</v>
      </c>
      <c r="B67" s="18">
        <f>'Lift Chart'!$B$11</f>
        <v>1.6</v>
      </c>
      <c r="D67" s="17" t="s">
        <v>61</v>
      </c>
      <c r="E67" s="18">
        <f>'Lift Chart'!$A$19</f>
        <v>3</v>
      </c>
    </row>
    <row r="68" spans="1:5">
      <c r="A68" s="17" t="s">
        <v>57</v>
      </c>
      <c r="B68" s="18">
        <f>'Lift Chart'!$A$15</f>
        <v>2</v>
      </c>
      <c r="D68" s="17" t="s">
        <v>62</v>
      </c>
      <c r="E68" s="18">
        <f>'Lift Chart'!$A$19</f>
        <v>3</v>
      </c>
    </row>
    <row r="69" spans="1:5">
      <c r="A69" s="17" t="s">
        <v>30</v>
      </c>
      <c r="B69" s="18">
        <f>'Lift Chart'!$C$7</f>
        <v>1.2</v>
      </c>
      <c r="D69" s="17" t="s">
        <v>60</v>
      </c>
      <c r="E69" s="18">
        <f>'Lift Chart'!$B$19</f>
        <v>3.3</v>
      </c>
    </row>
    <row r="70" spans="1:5">
      <c r="A70" s="92" t="s">
        <v>61</v>
      </c>
      <c r="B70" s="21">
        <f>'Lift Chart'!$A$19</f>
        <v>3</v>
      </c>
      <c r="D70" s="32" t="s">
        <v>63</v>
      </c>
      <c r="E70" s="18">
        <f>'Lift Chart'!$B$19</f>
        <v>3.3</v>
      </c>
    </row>
  </sheetData>
  <mergeCells count="2">
    <mergeCell ref="H8:I8"/>
    <mergeCell ref="H9:I14"/>
  </mergeCells>
  <conditionalFormatting sqref="A1:B1048576">
    <cfRule type="dataBar" priority="38">
      <dataBar>
        <cfvo type="min" val="0"/>
        <cfvo type="max" val="0"/>
        <color rgb="FF63C384"/>
      </dataBar>
      <extLst>
        <ext xmlns:x14="http://schemas.microsoft.com/office/spreadsheetml/2009/9/main" uri="{B025F937-C7B1-47D3-B67F-A62EFF666E3E}">
          <x14:id>{607AC9CE-D4AD-4340-B5F5-832519646C34}</x14:id>
        </ext>
      </extLst>
    </cfRule>
  </conditionalFormatting>
  <conditionalFormatting sqref="H1:I1">
    <cfRule type="dataBar" priority="36">
      <dataBar>
        <cfvo type="min" val="0"/>
        <cfvo type="max" val="0"/>
        <color rgb="FF63C384"/>
      </dataBar>
      <extLst>
        <ext xmlns:x14="http://schemas.microsoft.com/office/spreadsheetml/2009/9/main" uri="{B025F937-C7B1-47D3-B67F-A62EFF666E3E}">
          <x14:id>{23F998D6-944B-4FB4-A6F4-751099691834}</x14:id>
        </ext>
      </extLst>
    </cfRule>
  </conditionalFormatting>
  <conditionalFormatting sqref="D71:E1048576">
    <cfRule type="dataBar" priority="35">
      <dataBar>
        <cfvo type="min" val="0"/>
        <cfvo type="max" val="0"/>
        <color rgb="FF63C384"/>
      </dataBar>
      <extLst>
        <ext xmlns:x14="http://schemas.microsoft.com/office/spreadsheetml/2009/9/main" uri="{B025F937-C7B1-47D3-B67F-A62EFF666E3E}">
          <x14:id>{76CF4B6F-BD01-409F-AD08-C1E6A879DC64}</x14:id>
        </ext>
      </extLst>
    </cfRule>
  </conditionalFormatting>
  <conditionalFormatting sqref="D1:E70">
    <cfRule type="dataBar" priority="3">
      <dataBar>
        <cfvo type="min" val="0"/>
        <cfvo type="max" val="0"/>
        <color rgb="FF638EC6"/>
      </dataBar>
      <extLst>
        <ext xmlns:x14="http://schemas.microsoft.com/office/spreadsheetml/2009/9/main" uri="{B025F937-C7B1-47D3-B67F-A62EFF666E3E}">
          <x14:id>{85CDE965-0B09-4122-9A15-5CD0BF755FD0}</x14:id>
        </ext>
      </extLst>
    </cfRule>
  </conditionalFormatting>
  <conditionalFormatting sqref="E1:E1048576">
    <cfRule type="dataBar" priority="2">
      <dataBar>
        <cfvo type="min" val="0"/>
        <cfvo type="max" val="0"/>
        <color rgb="FF63C384"/>
      </dataBar>
      <extLst>
        <ext xmlns:x14="http://schemas.microsoft.com/office/spreadsheetml/2009/9/main" uri="{B025F937-C7B1-47D3-B67F-A62EFF666E3E}">
          <x14:id>{3C02FC7E-25B8-4BCD-86BA-8286C116D9ED}</x14:id>
        </ext>
      </extLst>
    </cfRule>
  </conditionalFormatting>
  <conditionalFormatting sqref="G1">
    <cfRule type="dataBar" priority="1">
      <dataBar>
        <cfvo type="min" val="0"/>
        <cfvo type="max" val="0"/>
        <color rgb="FF63C384"/>
      </dataBar>
      <extLst>
        <ext xmlns:x14="http://schemas.microsoft.com/office/spreadsheetml/2009/9/main" uri="{B025F937-C7B1-47D3-B67F-A62EFF666E3E}">
          <x14:id>{23F998D6-944B-4FB4-A6F4-751099691834}</x14:id>
        </ext>
      </extLst>
    </cfRule>
  </conditionalFormatting>
  <dataValidations count="2">
    <dataValidation type="decimal" allowBlank="1" showInputMessage="1" showErrorMessage="1" sqref="B1:B1048576">
      <formula1>0.5</formula1>
      <formula2>3.3</formula2>
    </dataValidation>
    <dataValidation type="decimal" allowBlank="1" showInputMessage="1" showErrorMessage="1" sqref="E1:E1048576">
      <formula1>0</formula1>
      <formula2>3.3</formula2>
    </dataValidation>
  </dataValidations>
  <printOptions horizontalCentered="1" verticalCentered="1"/>
  <pageMargins left="0.5" right="0.5" top="0.5" bottom="0.5" header="0" footer="0"/>
  <pageSetup scale="70" orientation="portrait" r:id="rId1"/>
  <tableParts count="2">
    <tablePart r:id="rId2"/>
    <tablePart r:id="rId3"/>
  </tableParts>
  <extLst>
    <ext xmlns:x14="http://schemas.microsoft.com/office/spreadsheetml/2009/9/main" uri="{78C0D931-6437-407d-A8EE-F0AAD7539E65}">
      <x14:conditionalFormattings>
        <x14:conditionalFormatting xmlns:xm="http://schemas.microsoft.com/office/excel/2006/main">
          <x14:cfRule type="dataBar" id="{607AC9CE-D4AD-4340-B5F5-832519646C34}">
            <x14:dataBar minLength="0" maxLength="100" border="1" negativeBarBorderColorSameAsPositive="0">
              <x14:cfvo type="autoMin"/>
              <x14:cfvo type="autoMax"/>
              <x14:borderColor rgb="FF63C384"/>
              <x14:negativeFillColor rgb="FFFF0000"/>
              <x14:negativeBorderColor rgb="FFFF0000"/>
              <x14:axisColor rgb="FF000000"/>
            </x14:dataBar>
          </x14:cfRule>
          <xm:sqref>A1:B1048576</xm:sqref>
        </x14:conditionalFormatting>
        <x14:conditionalFormatting xmlns:xm="http://schemas.microsoft.com/office/excel/2006/main">
          <x14:cfRule type="dataBar" id="{23F998D6-944B-4FB4-A6F4-751099691834}">
            <x14:dataBar minLength="0" maxLength="100" border="1" negativeBarBorderColorSameAsPositive="0">
              <x14:cfvo type="autoMin"/>
              <x14:cfvo type="autoMax"/>
              <x14:borderColor rgb="FF63C384"/>
              <x14:negativeFillColor rgb="FFFF0000"/>
              <x14:negativeBorderColor rgb="FFFF0000"/>
              <x14:axisColor rgb="FF000000"/>
            </x14:dataBar>
          </x14:cfRule>
          <xm:sqref>H1:I1</xm:sqref>
        </x14:conditionalFormatting>
        <x14:conditionalFormatting xmlns:xm="http://schemas.microsoft.com/office/excel/2006/main">
          <x14:cfRule type="dataBar" id="{76CF4B6F-BD01-409F-AD08-C1E6A879DC64}">
            <x14:dataBar minLength="0" maxLength="100" border="1" negativeBarBorderColorSameAsPositive="0">
              <x14:cfvo type="autoMin"/>
              <x14:cfvo type="autoMax"/>
              <x14:borderColor rgb="FF63C384"/>
              <x14:negativeFillColor rgb="FFFF0000"/>
              <x14:negativeBorderColor rgb="FFFF0000"/>
              <x14:axisColor rgb="FF000000"/>
            </x14:dataBar>
          </x14:cfRule>
          <xm:sqref>D71:E1048576</xm:sqref>
        </x14:conditionalFormatting>
        <x14:conditionalFormatting xmlns:xm="http://schemas.microsoft.com/office/excel/2006/main">
          <x14:cfRule type="dataBar" id="{85CDE965-0B09-4122-9A15-5CD0BF755FD0}">
            <x14:dataBar minLength="0" maxLength="100" border="1" negativeBarBorderColorSameAsPositive="0">
              <x14:cfvo type="autoMin"/>
              <x14:cfvo type="autoMax"/>
              <x14:borderColor rgb="FF638EC6"/>
              <x14:negativeFillColor rgb="FFFF0000"/>
              <x14:negativeBorderColor rgb="FFFF0000"/>
              <x14:axisColor rgb="FF000000"/>
            </x14:dataBar>
          </x14:cfRule>
          <xm:sqref>D1:E70</xm:sqref>
        </x14:conditionalFormatting>
        <x14:conditionalFormatting xmlns:xm="http://schemas.microsoft.com/office/excel/2006/main">
          <x14:cfRule type="dataBar" id="{3C02FC7E-25B8-4BCD-86BA-8286C116D9ED}">
            <x14:dataBar minLength="0" maxLength="100" border="1" negativeBarBorderColorSameAsPositive="0">
              <x14:cfvo type="autoMin"/>
              <x14:cfvo type="autoMax"/>
              <x14:borderColor rgb="FF63C384"/>
              <x14:negativeFillColor rgb="FFFF0000"/>
              <x14:negativeBorderColor rgb="FFFF0000"/>
              <x14:axisColor rgb="FF000000"/>
            </x14:dataBar>
          </x14:cfRule>
          <xm:sqref>E1:E1048576</xm:sqref>
        </x14:conditionalFormatting>
      </x14:conditionalFormattings>
    </ext>
  </extLst>
</worksheet>
</file>

<file path=xl/worksheets/sheet9.xml><?xml version="1.0" encoding="utf-8"?>
<worksheet xmlns="http://schemas.openxmlformats.org/spreadsheetml/2006/main" xmlns:r="http://schemas.openxmlformats.org/officeDocument/2006/relationships">
  <sheetPr codeName="Sheet9"/>
  <dimension ref="A1:H25"/>
  <sheetViews>
    <sheetView workbookViewId="0">
      <selection sqref="A1:E1"/>
    </sheetView>
  </sheetViews>
  <sheetFormatPr defaultRowHeight="14.4"/>
  <cols>
    <col min="1" max="1" width="21.6640625" style="11" customWidth="1"/>
    <col min="2" max="5" width="21.6640625" customWidth="1"/>
  </cols>
  <sheetData>
    <row r="1" spans="1:8">
      <c r="A1" s="158" t="s">
        <v>94</v>
      </c>
      <c r="B1" s="158"/>
      <c r="C1" s="158"/>
      <c r="D1" s="158"/>
      <c r="E1" s="158"/>
    </row>
    <row r="2" spans="1:8">
      <c r="A2" s="1">
        <v>0.5</v>
      </c>
      <c r="B2" s="1">
        <v>0.6</v>
      </c>
      <c r="C2" s="1">
        <v>0.7</v>
      </c>
      <c r="D2" s="1">
        <v>0.8</v>
      </c>
      <c r="E2" s="1">
        <v>0.9</v>
      </c>
    </row>
    <row r="3" spans="1:8">
      <c r="A3" s="2" t="s">
        <v>0</v>
      </c>
      <c r="B3" s="2" t="s">
        <v>1</v>
      </c>
      <c r="C3" s="2" t="s">
        <v>2</v>
      </c>
      <c r="D3" s="2" t="s">
        <v>3</v>
      </c>
      <c r="E3" s="3" t="s">
        <v>4</v>
      </c>
    </row>
    <row r="4" spans="1:8">
      <c r="A4" s="2" t="s">
        <v>5</v>
      </c>
      <c r="B4" s="2" t="s">
        <v>6</v>
      </c>
      <c r="C4" s="2" t="s">
        <v>7</v>
      </c>
      <c r="D4" s="2" t="s">
        <v>8</v>
      </c>
      <c r="E4" s="2" t="s">
        <v>9</v>
      </c>
    </row>
    <row r="5" spans="1:8">
      <c r="A5" s="23" t="s">
        <v>10</v>
      </c>
      <c r="B5" s="22" t="s">
        <v>11</v>
      </c>
      <c r="C5" s="23" t="s">
        <v>12</v>
      </c>
      <c r="D5" s="23" t="s">
        <v>13</v>
      </c>
      <c r="E5" s="3" t="s">
        <v>14</v>
      </c>
    </row>
    <row r="6" spans="1:8">
      <c r="A6" s="2"/>
      <c r="B6" s="23" t="s">
        <v>15</v>
      </c>
      <c r="C6" s="23" t="s">
        <v>16</v>
      </c>
      <c r="D6" s="2" t="s">
        <v>17</v>
      </c>
      <c r="E6" s="2" t="s">
        <v>18</v>
      </c>
    </row>
    <row r="7" spans="1:8">
      <c r="A7" s="4">
        <v>1</v>
      </c>
      <c r="B7" s="1">
        <v>1.1000000000000001</v>
      </c>
      <c r="C7" s="4">
        <v>1.2</v>
      </c>
      <c r="D7" s="1">
        <v>1.3</v>
      </c>
      <c r="E7" s="4">
        <v>1.4</v>
      </c>
    </row>
    <row r="8" spans="1:8">
      <c r="A8" s="2" t="s">
        <v>19</v>
      </c>
      <c r="B8" s="2" t="s">
        <v>20</v>
      </c>
      <c r="C8" s="2" t="s">
        <v>21</v>
      </c>
      <c r="D8" s="2" t="s">
        <v>22</v>
      </c>
      <c r="E8" s="2" t="s">
        <v>27</v>
      </c>
      <c r="F8" s="5"/>
    </row>
    <row r="9" spans="1:8">
      <c r="A9" s="2" t="s">
        <v>24</v>
      </c>
      <c r="B9" s="2" t="s">
        <v>25</v>
      </c>
      <c r="C9" s="2" t="s">
        <v>26</v>
      </c>
      <c r="D9" s="90" t="s">
        <v>97</v>
      </c>
      <c r="E9" s="2" t="s">
        <v>23</v>
      </c>
      <c r="F9" s="5"/>
    </row>
    <row r="10" spans="1:8">
      <c r="A10" s="2" t="s">
        <v>28</v>
      </c>
      <c r="B10" s="2" t="s">
        <v>29</v>
      </c>
      <c r="C10" s="2" t="s">
        <v>30</v>
      </c>
      <c r="D10" s="89" t="s">
        <v>96</v>
      </c>
      <c r="E10" s="8" t="s">
        <v>41</v>
      </c>
      <c r="F10" s="6"/>
    </row>
    <row r="11" spans="1:8">
      <c r="A11" s="1">
        <v>1.5</v>
      </c>
      <c r="B11" s="1">
        <v>1.6</v>
      </c>
      <c r="C11" s="1">
        <v>1.7</v>
      </c>
      <c r="D11" s="1">
        <v>1.8</v>
      </c>
      <c r="E11" s="1">
        <v>1.9</v>
      </c>
    </row>
    <row r="12" spans="1:8">
      <c r="A12" s="2" t="s">
        <v>31</v>
      </c>
      <c r="B12" s="23" t="s">
        <v>32</v>
      </c>
      <c r="C12" s="2" t="s">
        <v>33</v>
      </c>
      <c r="D12" s="2" t="s">
        <v>34</v>
      </c>
      <c r="E12" s="23" t="s">
        <v>35</v>
      </c>
    </row>
    <row r="13" spans="1:8">
      <c r="A13" s="2" t="s">
        <v>36</v>
      </c>
      <c r="B13" s="3" t="s">
        <v>37</v>
      </c>
      <c r="C13" s="2" t="s">
        <v>38</v>
      </c>
      <c r="D13" s="3" t="s">
        <v>39</v>
      </c>
      <c r="E13" s="2" t="s">
        <v>40</v>
      </c>
    </row>
    <row r="14" spans="1:8">
      <c r="A14" s="23" t="s">
        <v>72</v>
      </c>
      <c r="B14" s="2" t="s">
        <v>42</v>
      </c>
      <c r="C14" s="7" t="s">
        <v>43</v>
      </c>
      <c r="D14" s="7" t="s">
        <v>44</v>
      </c>
      <c r="E14" s="8" t="s">
        <v>45</v>
      </c>
    </row>
    <row r="15" spans="1:8">
      <c r="A15" s="4">
        <v>2</v>
      </c>
      <c r="B15" s="1">
        <v>2.2000000000000002</v>
      </c>
      <c r="C15" s="4">
        <v>2.4</v>
      </c>
      <c r="D15" s="1">
        <v>2.6</v>
      </c>
      <c r="E15" s="4">
        <v>2.8</v>
      </c>
    </row>
    <row r="16" spans="1:8">
      <c r="A16" s="3" t="s">
        <v>46</v>
      </c>
      <c r="B16" s="3" t="s">
        <v>47</v>
      </c>
      <c r="C16" s="3" t="s">
        <v>48</v>
      </c>
      <c r="D16" s="3" t="s">
        <v>49</v>
      </c>
      <c r="E16" s="2" t="s">
        <v>50</v>
      </c>
      <c r="H16" t="s">
        <v>51</v>
      </c>
    </row>
    <row r="17" spans="1:7">
      <c r="A17" s="3" t="s">
        <v>52</v>
      </c>
      <c r="B17" s="24" t="s">
        <v>53</v>
      </c>
      <c r="C17" s="3" t="s">
        <v>54</v>
      </c>
      <c r="D17" s="9" t="s">
        <v>55</v>
      </c>
      <c r="E17" s="24" t="s">
        <v>56</v>
      </c>
    </row>
    <row r="18" spans="1:7">
      <c r="A18" s="8" t="s">
        <v>57</v>
      </c>
      <c r="B18" s="7" t="s">
        <v>58</v>
      </c>
      <c r="C18" s="90" t="s">
        <v>98</v>
      </c>
      <c r="D18" s="25" t="s">
        <v>81</v>
      </c>
      <c r="E18" s="8" t="s">
        <v>59</v>
      </c>
      <c r="F18" s="10"/>
    </row>
    <row r="19" spans="1:7">
      <c r="A19" s="26">
        <v>3</v>
      </c>
      <c r="B19" s="26">
        <v>3.3</v>
      </c>
      <c r="C19" s="4"/>
      <c r="D19" s="4"/>
      <c r="E19" s="4"/>
      <c r="F19" t="s">
        <v>51</v>
      </c>
    </row>
    <row r="20" spans="1:7">
      <c r="A20" s="87" t="s">
        <v>62</v>
      </c>
      <c r="B20" s="23" t="s">
        <v>60</v>
      </c>
      <c r="C20" s="82"/>
      <c r="D20" s="82"/>
      <c r="E20" s="82"/>
    </row>
    <row r="21" spans="1:7">
      <c r="A21" s="88" t="s">
        <v>61</v>
      </c>
      <c r="B21" s="88" t="s">
        <v>63</v>
      </c>
      <c r="C21" s="83"/>
      <c r="D21" s="83"/>
      <c r="E21" s="83"/>
    </row>
    <row r="23" spans="1:7">
      <c r="A23" s="159" t="s">
        <v>95</v>
      </c>
      <c r="B23" s="159"/>
    </row>
    <row r="24" spans="1:7">
      <c r="A24" s="160"/>
      <c r="B24" s="160"/>
      <c r="C24" s="12"/>
      <c r="G24" t="s">
        <v>51</v>
      </c>
    </row>
    <row r="25" spans="1:7">
      <c r="A25" s="84" t="s">
        <v>93</v>
      </c>
      <c r="B25" s="84"/>
      <c r="C25" s="85"/>
      <c r="D25" s="85"/>
      <c r="E25" s="85"/>
    </row>
  </sheetData>
  <mergeCells count="3">
    <mergeCell ref="A1:E1"/>
    <mergeCell ref="A23:B23"/>
    <mergeCell ref="A24:B24"/>
  </mergeCells>
  <printOptions horizontalCentered="1" verticalCentered="1"/>
  <pageMargins left="0.5" right="0.5" top="0.5" bottom="0.5" header="0" footer="0"/>
  <pageSetup scale="115" orientation="landscape" horizont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Heat1</vt:lpstr>
      <vt:lpstr>Heat2</vt:lpstr>
      <vt:lpstr>Heat3</vt:lpstr>
      <vt:lpstr>Repo</vt:lpstr>
      <vt:lpstr>Semi1</vt:lpstr>
      <vt:lpstr>Semi2</vt:lpstr>
      <vt:lpstr>Final</vt:lpstr>
      <vt:lpstr>Lift Difficulty Table</vt:lpstr>
      <vt:lpstr>Lift Chart</vt:lpstr>
      <vt:lpstr>Deductions</vt:lpstr>
      <vt:lpstr>Lifts_Dropdown</vt:lpstr>
      <vt:lpstr>Heat1!Print_Area</vt:lpstr>
      <vt:lpstr>'Lift Chart'!Print_Area</vt:lpstr>
      <vt:lpstr>'Lift Difficulty Table'!Print_Area</vt:lpstr>
    </vt:vector>
  </TitlesOfParts>
  <Company>Xerox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Xerox Corporation</dc:creator>
  <cp:lastModifiedBy>trabacal</cp:lastModifiedBy>
  <cp:lastPrinted>2015-08-27T09:29:01Z</cp:lastPrinted>
  <dcterms:created xsi:type="dcterms:W3CDTF">2015-03-01T08:37:52Z</dcterms:created>
  <dcterms:modified xsi:type="dcterms:W3CDTF">2015-08-31T02:50:51Z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XPAuthor">
    <vt:lpwstr>Tiffany Joy Miyo Rabacal</vt:lpwstr>
  </property>
  <property fmtid="{D5CDD505-2E9C-101B-9397-08002B2CF9AE}" pid="3" name="AXPDataClassification">
    <vt:lpwstr>AXP Public</vt:lpwstr>
  </property>
  <property fmtid="{D5CDD505-2E9C-101B-9397-08002B2CF9AE}" pid="4" name="AXPDataClassificationForSearch">
    <vt:lpwstr>AXPPublic_UniqueSearchString</vt:lpwstr>
  </property>
</Properties>
</file>