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20" windowWidth="19875" windowHeight="7650" activeTab="1"/>
  </bookViews>
  <sheets>
    <sheet name="Lift Chart" sheetId="1" r:id="rId1"/>
    <sheet name="Lift Difficulty Table" sheetId="2" r:id="rId2"/>
    <sheet name="Calculator" sheetId="3" r:id="rId3"/>
  </sheets>
  <externalReferences>
    <externalReference r:id="rId4"/>
  </externalReferences>
  <definedNames>
    <definedName name="Lifts_Dropdown">Lifts_Alphabetical[Lift]</definedName>
    <definedName name="_xlnm.Print_Area" localSheetId="2">Calculator!$A$1:$Q$44</definedName>
    <definedName name="_xlnm.Print_Area" localSheetId="0">'Lift Chart'!$A$1:$E$25</definedName>
  </definedNames>
  <calcPr calcId="125725"/>
</workbook>
</file>

<file path=xl/calcChain.xml><?xml version="1.0" encoding="utf-8"?>
<calcChain xmlns="http://schemas.openxmlformats.org/spreadsheetml/2006/main">
  <c r="E69" i="2"/>
  <c r="E68"/>
  <c r="B46"/>
  <c r="B23"/>
  <c r="E70"/>
  <c r="B65"/>
  <c r="E67"/>
  <c r="B70"/>
  <c r="E39" l="1"/>
  <c r="B51"/>
  <c r="E35"/>
  <c r="B34"/>
  <c r="I18" i="3"/>
  <c r="G18"/>
  <c r="E18"/>
  <c r="C18"/>
  <c r="E4" i="2"/>
  <c r="E5"/>
  <c r="E3"/>
  <c r="E66"/>
  <c r="E65"/>
  <c r="E64"/>
  <c r="B56"/>
  <c r="B59"/>
  <c r="G4" i="3" s="1"/>
  <c r="B2" i="2"/>
  <c r="E63"/>
  <c r="E62"/>
  <c r="E61"/>
  <c r="B22"/>
  <c r="B52"/>
  <c r="B14"/>
  <c r="E60"/>
  <c r="E59"/>
  <c r="E58"/>
  <c r="B15"/>
  <c r="B41"/>
  <c r="B6"/>
  <c r="I3" i="3" s="1"/>
  <c r="E57" i="2"/>
  <c r="E56"/>
  <c r="E55"/>
  <c r="B50"/>
  <c r="B66"/>
  <c r="B12"/>
  <c r="E54"/>
  <c r="E53"/>
  <c r="E52"/>
  <c r="B45"/>
  <c r="B68"/>
  <c r="B26"/>
  <c r="E51"/>
  <c r="E50"/>
  <c r="E49"/>
  <c r="B10"/>
  <c r="B57"/>
  <c r="B7"/>
  <c r="E48"/>
  <c r="E47"/>
  <c r="E46"/>
  <c r="B9"/>
  <c r="C2" i="3" s="1"/>
  <c r="B44" i="2"/>
  <c r="B3"/>
  <c r="E45"/>
  <c r="E44"/>
  <c r="E43"/>
  <c r="B24"/>
  <c r="B31"/>
  <c r="B11"/>
  <c r="E42"/>
  <c r="E41"/>
  <c r="E40"/>
  <c r="B64"/>
  <c r="B67"/>
  <c r="B35"/>
  <c r="E38"/>
  <c r="E37"/>
  <c r="B28"/>
  <c r="B8"/>
  <c r="E36"/>
  <c r="E34"/>
  <c r="B43"/>
  <c r="I2" i="3" s="1"/>
  <c r="B25" i="2"/>
  <c r="E33"/>
  <c r="E32"/>
  <c r="E31"/>
  <c r="B5"/>
  <c r="B30"/>
  <c r="B4"/>
  <c r="B69"/>
  <c r="E30"/>
  <c r="B36"/>
  <c r="E28"/>
  <c r="B19"/>
  <c r="G2" i="3" s="1"/>
  <c r="E27" i="2"/>
  <c r="E26"/>
  <c r="E25"/>
  <c r="B54"/>
  <c r="B49"/>
  <c r="B33"/>
  <c r="E24"/>
  <c r="E23"/>
  <c r="E22"/>
  <c r="B13"/>
  <c r="B42"/>
  <c r="B63"/>
  <c r="E21"/>
  <c r="E20"/>
  <c r="E19"/>
  <c r="E18"/>
  <c r="B32"/>
  <c r="B40"/>
  <c r="B61"/>
  <c r="G3" i="3" s="1"/>
  <c r="B27" i="2"/>
  <c r="E17"/>
  <c r="E16"/>
  <c r="E15"/>
  <c r="E14"/>
  <c r="B18"/>
  <c r="B20"/>
  <c r="B55"/>
  <c r="B17"/>
  <c r="E13"/>
  <c r="E12"/>
  <c r="E11"/>
  <c r="E10"/>
  <c r="B47"/>
  <c r="B48"/>
  <c r="B53"/>
  <c r="B29"/>
  <c r="E9"/>
  <c r="E8"/>
  <c r="E7"/>
  <c r="E6"/>
  <c r="B39"/>
  <c r="B58"/>
  <c r="B62"/>
  <c r="B37"/>
  <c r="I4" i="3" s="1"/>
  <c r="B21" i="2"/>
  <c r="B60"/>
  <c r="E3" i="3" s="1"/>
  <c r="B16" i="2"/>
  <c r="E29"/>
  <c r="I27" i="3"/>
  <c r="G27"/>
  <c r="E27"/>
  <c r="C27"/>
  <c r="I26"/>
  <c r="G26"/>
  <c r="E26"/>
  <c r="C26"/>
  <c r="I25"/>
  <c r="G25"/>
  <c r="E25"/>
  <c r="C25"/>
  <c r="I24"/>
  <c r="G24"/>
  <c r="E24"/>
  <c r="C24"/>
  <c r="I16"/>
  <c r="G16"/>
  <c r="E16"/>
  <c r="C16"/>
  <c r="I15"/>
  <c r="G15"/>
  <c r="E15"/>
  <c r="C15"/>
  <c r="I14"/>
  <c r="G14"/>
  <c r="E14"/>
  <c r="C14"/>
  <c r="I13"/>
  <c r="G13"/>
  <c r="E13"/>
  <c r="C13"/>
  <c r="I7"/>
  <c r="G7"/>
  <c r="E7"/>
  <c r="C7"/>
  <c r="I6"/>
  <c r="G6"/>
  <c r="E6"/>
  <c r="C6"/>
  <c r="I5"/>
  <c r="G5"/>
  <c r="E5"/>
  <c r="C5"/>
  <c r="C4"/>
  <c r="C3"/>
  <c r="E2"/>
  <c r="G39"/>
  <c r="E39"/>
  <c r="C39"/>
  <c r="G38"/>
  <c r="E38"/>
  <c r="C38"/>
  <c r="G37"/>
  <c r="E37"/>
  <c r="C37"/>
  <c r="G36"/>
  <c r="E36"/>
  <c r="C36"/>
  <c r="G35"/>
  <c r="E35"/>
  <c r="C35"/>
  <c r="I17"/>
  <c r="G17"/>
  <c r="E17"/>
  <c r="C17"/>
  <c r="G9"/>
  <c r="E9"/>
  <c r="C9"/>
  <c r="G8"/>
  <c r="E8"/>
  <c r="C8"/>
  <c r="I8"/>
  <c r="I9"/>
  <c r="C10"/>
  <c r="E10"/>
  <c r="G10"/>
  <c r="I10"/>
  <c r="I44"/>
  <c r="G44"/>
  <c r="E44"/>
  <c r="C44"/>
  <c r="I43"/>
  <c r="G43"/>
  <c r="E43"/>
  <c r="C43"/>
  <c r="I42"/>
  <c r="G42"/>
  <c r="E42"/>
  <c r="C42"/>
  <c r="I41"/>
  <c r="G41"/>
  <c r="E41"/>
  <c r="C41"/>
  <c r="I40"/>
  <c r="G40"/>
  <c r="E40"/>
  <c r="C40"/>
  <c r="I39"/>
  <c r="I38"/>
  <c r="I37"/>
  <c r="I36"/>
  <c r="I35"/>
  <c r="I33"/>
  <c r="G33"/>
  <c r="E33"/>
  <c r="C33"/>
  <c r="I32"/>
  <c r="G32"/>
  <c r="E32"/>
  <c r="C32"/>
  <c r="I31"/>
  <c r="G31"/>
  <c r="E31"/>
  <c r="C31"/>
  <c r="I30"/>
  <c r="G30"/>
  <c r="E30"/>
  <c r="C30"/>
  <c r="I29"/>
  <c r="G29"/>
  <c r="E29"/>
  <c r="C29"/>
  <c r="I28"/>
  <c r="G28"/>
  <c r="E28"/>
  <c r="C28"/>
  <c r="I22"/>
  <c r="G22"/>
  <c r="E22"/>
  <c r="C22"/>
  <c r="I21"/>
  <c r="G21"/>
  <c r="E21"/>
  <c r="C21"/>
  <c r="I20"/>
  <c r="G20"/>
  <c r="E20"/>
  <c r="C20"/>
  <c r="I19"/>
  <c r="G19"/>
  <c r="E19"/>
  <c r="C19"/>
  <c r="C11"/>
  <c r="E11"/>
  <c r="G11"/>
  <c r="I11"/>
  <c r="E4" l="1"/>
  <c r="J4" s="1"/>
  <c r="O4" s="1"/>
  <c r="J18"/>
  <c r="O18" s="1"/>
  <c r="J17"/>
  <c r="O17" s="1"/>
  <c r="J2"/>
  <c r="O2" s="1"/>
  <c r="J3"/>
  <c r="O3" s="1"/>
  <c r="J5"/>
  <c r="O5" s="1"/>
  <c r="J6"/>
  <c r="O6" s="1"/>
  <c r="J7"/>
  <c r="O7" s="1"/>
  <c r="J13"/>
  <c r="O13" s="1"/>
  <c r="J14"/>
  <c r="O14" s="1"/>
  <c r="J15"/>
  <c r="O15" s="1"/>
  <c r="J16"/>
  <c r="O16" s="1"/>
  <c r="J24"/>
  <c r="O24" s="1"/>
  <c r="J25"/>
  <c r="O25" s="1"/>
  <c r="J26"/>
  <c r="O26" s="1"/>
  <c r="J27"/>
  <c r="O27" s="1"/>
  <c r="J11"/>
  <c r="O11" s="1"/>
  <c r="J9"/>
  <c r="O9" s="1"/>
  <c r="J8"/>
  <c r="O8" s="1"/>
  <c r="J10"/>
  <c r="O10" s="1"/>
  <c r="J19"/>
  <c r="O19" s="1"/>
  <c r="J20"/>
  <c r="O20" s="1"/>
  <c r="J21"/>
  <c r="O21" s="1"/>
  <c r="J22"/>
  <c r="O22" s="1"/>
  <c r="J28"/>
  <c r="O28" s="1"/>
  <c r="J29"/>
  <c r="O29" s="1"/>
  <c r="J30"/>
  <c r="O30" s="1"/>
  <c r="J31"/>
  <c r="O31" s="1"/>
  <c r="J32"/>
  <c r="O32" s="1"/>
  <c r="J33"/>
  <c r="O33" s="1"/>
  <c r="J35"/>
  <c r="O35" s="1"/>
  <c r="J36"/>
  <c r="O36" s="1"/>
  <c r="J37"/>
  <c r="O37" s="1"/>
  <c r="J38"/>
  <c r="O38" s="1"/>
  <c r="J39"/>
  <c r="O39" s="1"/>
  <c r="J40"/>
  <c r="O40" s="1"/>
  <c r="J41"/>
  <c r="O41" s="1"/>
  <c r="J42"/>
  <c r="O42" s="1"/>
  <c r="J43"/>
  <c r="O43" s="1"/>
  <c r="J44"/>
  <c r="O44" s="1"/>
  <c r="P13" l="1"/>
  <c r="P24"/>
  <c r="P2"/>
  <c r="P35"/>
</calcChain>
</file>

<file path=xl/sharedStrings.xml><?xml version="1.0" encoding="utf-8"?>
<sst xmlns="http://schemas.openxmlformats.org/spreadsheetml/2006/main" count="449" uniqueCount="105">
  <si>
    <t>Cradle</t>
  </si>
  <si>
    <t>Knee Stand</t>
  </si>
  <si>
    <t>Hand Knee Stand</t>
  </si>
  <si>
    <t>Fake Arm to Arm (FAA)</t>
  </si>
  <si>
    <t>Grass Shack</t>
  </si>
  <si>
    <t>Shoulder Sit</t>
  </si>
  <si>
    <t>Reverse Knee Stand</t>
  </si>
  <si>
    <t>One Leg Knee Stand</t>
  </si>
  <si>
    <t>Fake High Stag</t>
  </si>
  <si>
    <t>High Reverse Stag</t>
  </si>
  <si>
    <t>Fish</t>
  </si>
  <si>
    <t>Shoulder Swan</t>
  </si>
  <si>
    <t>One Leg Knee Arch</t>
  </si>
  <si>
    <t>Falling Angel</t>
  </si>
  <si>
    <t>Neck Roll</t>
  </si>
  <si>
    <t>Nalu</t>
  </si>
  <si>
    <t>Pinwheel</t>
  </si>
  <si>
    <t>Pop</t>
  </si>
  <si>
    <t>Shoulder Stand</t>
  </si>
  <si>
    <t>Camel</t>
  </si>
  <si>
    <t>One Leg Shoulder Stand</t>
  </si>
  <si>
    <t>Falcon</t>
  </si>
  <si>
    <t>Arabesque</t>
  </si>
  <si>
    <t>One Arm Falcon</t>
  </si>
  <si>
    <t>One Arm Back</t>
  </si>
  <si>
    <t>High Stag</t>
  </si>
  <si>
    <t>Kennedy</t>
  </si>
  <si>
    <t>Front Angel</t>
  </si>
  <si>
    <t>Side Bird</t>
  </si>
  <si>
    <t>Ploc</t>
  </si>
  <si>
    <t>Totem</t>
  </si>
  <si>
    <t>Attitude</t>
  </si>
  <si>
    <t>Hurdler</t>
  </si>
  <si>
    <t>Buddha</t>
  </si>
  <si>
    <t>Americano</t>
  </si>
  <si>
    <t>Atlas</t>
  </si>
  <si>
    <t>Halo</t>
  </si>
  <si>
    <t>Small Arrow</t>
  </si>
  <si>
    <t>Foot to Head</t>
  </si>
  <si>
    <t>Back Angel</t>
  </si>
  <si>
    <t>Big Arrow</t>
  </si>
  <si>
    <t>High Swan</t>
  </si>
  <si>
    <t>Statue</t>
  </si>
  <si>
    <t>Helicopter</t>
  </si>
  <si>
    <t>One Arm Kennedy</t>
  </si>
  <si>
    <t>Pyramid</t>
  </si>
  <si>
    <t>Front Arch Split</t>
  </si>
  <si>
    <t>Butterfly</t>
  </si>
  <si>
    <t>Arm to Arm</t>
  </si>
  <si>
    <t>Cobra</t>
  </si>
  <si>
    <t>Acro</t>
  </si>
  <si>
    <t xml:space="preserve"> </t>
  </si>
  <si>
    <t>One Arm Statue</t>
  </si>
  <si>
    <t>Pendulum</t>
  </si>
  <si>
    <t>Contorsion</t>
  </si>
  <si>
    <t>Flat</t>
  </si>
  <si>
    <t>Puka</t>
  </si>
  <si>
    <t>Straddle</t>
  </si>
  <si>
    <t>Star</t>
  </si>
  <si>
    <t>Scorpion</t>
  </si>
  <si>
    <t>One Arm Straddle</t>
  </si>
  <si>
    <t>Y Arm to Arm</t>
  </si>
  <si>
    <t>Foot to Hand</t>
  </si>
  <si>
    <t>Split Acro</t>
  </si>
  <si>
    <t>Lift</t>
  </si>
  <si>
    <t>Difficulty</t>
  </si>
  <si>
    <t>Deductions</t>
  </si>
  <si>
    <t>Points</t>
  </si>
  <si>
    <t>Minor Form Break</t>
  </si>
  <si>
    <t>Major Form Break</t>
  </si>
  <si>
    <t>Fall While in Lift</t>
  </si>
  <si>
    <t>FAA</t>
  </si>
  <si>
    <t>Perch</t>
  </si>
  <si>
    <t>Lift 1</t>
  </si>
  <si>
    <t>Pts</t>
  </si>
  <si>
    <t>Lift 2</t>
  </si>
  <si>
    <t>Lift 3</t>
  </si>
  <si>
    <t xml:space="preserve">Pts </t>
  </si>
  <si>
    <t>Lift 4</t>
  </si>
  <si>
    <t>TOTAL</t>
  </si>
  <si>
    <t>n/a</t>
  </si>
  <si>
    <t>falcon</t>
  </si>
  <si>
    <t>Pike</t>
  </si>
  <si>
    <t>Heat Score</t>
  </si>
  <si>
    <t>SURF 1</t>
  </si>
  <si>
    <t>SURF 2</t>
  </si>
  <si>
    <t>SURF 3</t>
  </si>
  <si>
    <t xml:space="preserve">SURF 1 </t>
  </si>
  <si>
    <t>Team 1</t>
  </si>
  <si>
    <t>Team 2</t>
  </si>
  <si>
    <t>Team 3</t>
  </si>
  <si>
    <t>Team 4</t>
  </si>
  <si>
    <t>Uncontrolled Dismount @ End of Wave*</t>
  </si>
  <si>
    <t xml:space="preserve">*At discretion of head judge due to conditions </t>
  </si>
  <si>
    <t>Held &gt; 2 seconds, but &lt; 3 seconds</t>
  </si>
  <si>
    <t>Duplicate Lift(s)</t>
  </si>
  <si>
    <t>varies**</t>
  </si>
  <si>
    <t>**In the event a team performs duplicate lifts in the same heat, the lift will only be scored on the highest scoring wave. The duplicate lift(s) performed on lower scoring waves will be deducted at full value (i.e. they will not count towards your wave score).</t>
  </si>
  <si>
    <t>Wave Score (max 20 pts) = Total points from top four lifts (max 10 pts) + Average surf score (max 10 pts)</t>
  </si>
  <si>
    <t>Point Values for Lifts</t>
  </si>
  <si>
    <t>Lifts highlighted in yellow are new for 2015</t>
  </si>
  <si>
    <t>N/A</t>
  </si>
  <si>
    <t>Heel Stretch Stand</t>
  </si>
  <si>
    <t>Arabesque Stand</t>
  </si>
  <si>
    <t>Needle Stand</t>
  </si>
</sst>
</file>

<file path=xl/styles.xml><?xml version="1.0" encoding="utf-8"?>
<styleSheet xmlns="http://schemas.openxmlformats.org/spreadsheetml/2006/main">
  <numFmts count="2">
    <numFmt numFmtId="164" formatCode="0.0"/>
    <numFmt numFmtId="165" formatCode="0.000"/>
  </numFmts>
  <fonts count="6">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trike/>
      <sz val="11"/>
      <name val="Calibri"/>
      <family val="2"/>
      <scheme val="minor"/>
    </font>
    <font>
      <strike/>
      <sz val="11"/>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4"/>
        <bgColor theme="4"/>
      </patternFill>
    </fill>
    <fill>
      <patternFill patternType="solid">
        <fgColor rgb="FFFF000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0">
    <xf numFmtId="0" fontId="0" fillId="0" borderId="0" xfId="0"/>
    <xf numFmtId="0" fontId="2" fillId="3" borderId="1" xfId="0" applyFont="1" applyFill="1" applyBorder="1" applyAlignment="1">
      <alignment horizontal="left"/>
    </xf>
    <xf numFmtId="0" fontId="0" fillId="3" borderId="2" xfId="0" applyFill="1" applyBorder="1" applyAlignment="1">
      <alignment horizontal="left"/>
    </xf>
    <xf numFmtId="0" fontId="0" fillId="3" borderId="2" xfId="0" applyFont="1" applyFill="1" applyBorder="1" applyAlignment="1">
      <alignment horizontal="left"/>
    </xf>
    <xf numFmtId="164" fontId="2" fillId="3" borderId="1" xfId="0" applyNumberFormat="1" applyFont="1" applyFill="1" applyBorder="1" applyAlignment="1">
      <alignment horizontal="left"/>
    </xf>
    <xf numFmtId="0" fontId="0" fillId="0" borderId="0" xfId="0" applyFill="1" applyBorder="1" applyAlignment="1">
      <alignment horizontal="left"/>
    </xf>
    <xf numFmtId="0" fontId="0" fillId="0" borderId="0" xfId="0" applyFont="1" applyFill="1" applyBorder="1"/>
    <xf numFmtId="0" fontId="0" fillId="3" borderId="3" xfId="0" applyFill="1" applyBorder="1"/>
    <xf numFmtId="0" fontId="0" fillId="3" borderId="3" xfId="0" applyFill="1" applyBorder="1" applyAlignment="1">
      <alignment horizontal="left"/>
    </xf>
    <xf numFmtId="0" fontId="0" fillId="3" borderId="2" xfId="0" applyFill="1" applyBorder="1"/>
    <xf numFmtId="0" fontId="2" fillId="0" borderId="0" xfId="0" applyFont="1" applyFill="1" applyBorder="1"/>
    <xf numFmtId="0" fontId="0" fillId="0" borderId="0" xfId="0" applyAlignment="1">
      <alignment horizontal="left"/>
    </xf>
    <xf numFmtId="0" fontId="0" fillId="0" borderId="0" xfId="0" applyFill="1" applyAlignment="1"/>
    <xf numFmtId="0" fontId="1" fillId="6" borderId="6" xfId="0" applyFont="1" applyFill="1" applyBorder="1"/>
    <xf numFmtId="0" fontId="0" fillId="3" borderId="7" xfId="0" applyFont="1" applyFill="1" applyBorder="1" applyAlignment="1">
      <alignment horizontal="left"/>
    </xf>
    <xf numFmtId="0" fontId="0" fillId="0" borderId="8" xfId="0" applyBorder="1"/>
    <xf numFmtId="0" fontId="0" fillId="0" borderId="0" xfId="0" applyFont="1"/>
    <xf numFmtId="0" fontId="0" fillId="3" borderId="9" xfId="0" applyFont="1" applyFill="1" applyBorder="1" applyAlignment="1">
      <alignment horizontal="left"/>
    </xf>
    <xf numFmtId="0" fontId="0" fillId="0" borderId="5" xfId="0" applyBorder="1"/>
    <xf numFmtId="0" fontId="0" fillId="3" borderId="9" xfId="0" applyFont="1" applyFill="1" applyBorder="1"/>
    <xf numFmtId="0" fontId="0" fillId="0" borderId="0" xfId="0" applyFill="1"/>
    <xf numFmtId="0" fontId="0" fillId="0" borderId="10" xfId="0" applyBorder="1"/>
    <xf numFmtId="0" fontId="0" fillId="3" borderId="0" xfId="0" applyFill="1" applyBorder="1"/>
    <xf numFmtId="0" fontId="0" fillId="4" borderId="2" xfId="0" applyFont="1" applyFill="1" applyBorder="1" applyAlignment="1">
      <alignment horizontal="left"/>
    </xf>
    <xf numFmtId="0" fontId="0" fillId="4" borderId="2" xfId="0" applyFont="1" applyFill="1" applyBorder="1"/>
    <xf numFmtId="0" fontId="0" fillId="4" borderId="3" xfId="0" applyFont="1" applyFill="1" applyBorder="1"/>
    <xf numFmtId="164" fontId="2" fillId="3" borderId="10" xfId="0" applyNumberFormat="1" applyFont="1" applyFill="1" applyBorder="1" applyAlignment="1">
      <alignment horizontal="left"/>
    </xf>
    <xf numFmtId="0" fontId="2" fillId="0" borderId="0" xfId="0" applyFont="1"/>
    <xf numFmtId="0" fontId="0" fillId="0" borderId="0" xfId="0" applyAlignment="1">
      <alignment vertical="center"/>
    </xf>
    <xf numFmtId="0" fontId="0" fillId="0" borderId="6" xfId="0" applyFont="1" applyBorder="1"/>
    <xf numFmtId="0" fontId="0" fillId="0" borderId="6" xfId="0" applyBorder="1"/>
    <xf numFmtId="0" fontId="3" fillId="3" borderId="9" xfId="0" applyFont="1" applyFill="1" applyBorder="1"/>
    <xf numFmtId="0" fontId="0" fillId="3" borderId="4" xfId="0" applyFont="1" applyFill="1" applyBorder="1"/>
    <xf numFmtId="0" fontId="0" fillId="0" borderId="5" xfId="0" applyFont="1" applyBorder="1"/>
    <xf numFmtId="0" fontId="3" fillId="3" borderId="7" xfId="0" applyFont="1" applyFill="1" applyBorder="1"/>
    <xf numFmtId="0" fontId="0" fillId="0" borderId="8" xfId="0" applyFont="1" applyBorder="1"/>
    <xf numFmtId="0" fontId="0" fillId="0" borderId="3" xfId="0" applyBorder="1"/>
    <xf numFmtId="0" fontId="0" fillId="0" borderId="6" xfId="0" applyFill="1" applyBorder="1"/>
    <xf numFmtId="0" fontId="2" fillId="7" borderId="17" xfId="0" applyFont="1" applyFill="1" applyBorder="1"/>
    <xf numFmtId="0" fontId="2" fillId="7" borderId="18" xfId="0" applyFont="1" applyFill="1" applyBorder="1"/>
    <xf numFmtId="0" fontId="2" fillId="7" borderId="19" xfId="0" applyFont="1" applyFill="1" applyBorder="1"/>
    <xf numFmtId="0" fontId="0" fillId="0" borderId="1" xfId="0" applyBorder="1"/>
    <xf numFmtId="0" fontId="2" fillId="0" borderId="16" xfId="0" applyFont="1" applyBorder="1"/>
    <xf numFmtId="0" fontId="2" fillId="0" borderId="17" xfId="0" applyFont="1" applyBorder="1"/>
    <xf numFmtId="0" fontId="0" fillId="0" borderId="1" xfId="0" applyFill="1" applyBorder="1"/>
    <xf numFmtId="0" fontId="2" fillId="4" borderId="16" xfId="0" applyFont="1" applyFill="1" applyBorder="1"/>
    <xf numFmtId="0" fontId="2" fillId="4" borderId="17" xfId="0" applyFont="1" applyFill="1" applyBorder="1"/>
    <xf numFmtId="0" fontId="2" fillId="5" borderId="16" xfId="0" applyFont="1" applyFill="1" applyBorder="1"/>
    <xf numFmtId="0" fontId="2" fillId="5" borderId="17" xfId="0" applyFont="1" applyFill="1" applyBorder="1"/>
    <xf numFmtId="0" fontId="2" fillId="0" borderId="23" xfId="0" applyFont="1" applyBorder="1"/>
    <xf numFmtId="0" fontId="2" fillId="4" borderId="23" xfId="0" applyFont="1" applyFill="1" applyBorder="1"/>
    <xf numFmtId="0" fontId="2" fillId="5" borderId="23" xfId="0" applyFont="1" applyFill="1" applyBorder="1"/>
    <xf numFmtId="0" fontId="0" fillId="0" borderId="24" xfId="0" applyBorder="1"/>
    <xf numFmtId="0" fontId="0" fillId="0" borderId="6" xfId="0" applyBorder="1" applyProtection="1"/>
    <xf numFmtId="0" fontId="0" fillId="0" borderId="1" xfId="0" applyBorder="1" applyProtection="1"/>
    <xf numFmtId="165" fontId="0" fillId="0" borderId="8" xfId="0" applyNumberFormat="1" applyBorder="1" applyProtection="1"/>
    <xf numFmtId="0" fontId="0" fillId="0" borderId="6" xfId="0"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4" xfId="0" applyBorder="1" applyProtection="1">
      <protection locked="0"/>
    </xf>
    <xf numFmtId="2" fontId="0" fillId="0" borderId="3" xfId="0" applyNumberFormat="1" applyBorder="1" applyProtection="1">
      <protection locked="0"/>
    </xf>
    <xf numFmtId="2" fontId="0" fillId="0" borderId="6" xfId="0" applyNumberFormat="1" applyBorder="1" applyProtection="1">
      <protection locked="0"/>
    </xf>
    <xf numFmtId="2" fontId="0" fillId="0" borderId="1" xfId="0" applyNumberFormat="1" applyBorder="1" applyProtection="1">
      <protection locked="0"/>
    </xf>
    <xf numFmtId="2" fontId="0" fillId="0" borderId="3" xfId="0" applyNumberFormat="1" applyFill="1" applyBorder="1" applyProtection="1">
      <protection locked="0"/>
    </xf>
    <xf numFmtId="2" fontId="0" fillId="0" borderId="6" xfId="0" applyNumberFormat="1" applyFill="1" applyBorder="1" applyProtection="1">
      <protection locked="0"/>
    </xf>
    <xf numFmtId="2" fontId="0" fillId="0" borderId="1" xfId="0" applyNumberFormat="1" applyFill="1" applyBorder="1" applyProtection="1">
      <protection locked="0"/>
    </xf>
    <xf numFmtId="0" fontId="0" fillId="0" borderId="9" xfId="0" applyFill="1" applyBorder="1" applyProtection="1">
      <protection locked="0"/>
    </xf>
    <xf numFmtId="0" fontId="0" fillId="0" borderId="4" xfId="0" applyFill="1" applyBorder="1" applyProtection="1">
      <protection locked="0"/>
    </xf>
    <xf numFmtId="0" fontId="0" fillId="0" borderId="6" xfId="0" applyFill="1" applyBorder="1" applyProtection="1">
      <protection locked="0"/>
    </xf>
    <xf numFmtId="0" fontId="0" fillId="0" borderId="1" xfId="0" applyFill="1" applyBorder="1" applyProtection="1">
      <protection locked="0"/>
    </xf>
    <xf numFmtId="165" fontId="0" fillId="0" borderId="25" xfId="0" applyNumberFormat="1" applyBorder="1" applyProtection="1"/>
    <xf numFmtId="165" fontId="0" fillId="0" borderId="26" xfId="0" applyNumberFormat="1" applyBorder="1" applyProtection="1"/>
    <xf numFmtId="165" fontId="0" fillId="0" borderId="23" xfId="0" applyNumberFormat="1" applyBorder="1" applyProtection="1"/>
    <xf numFmtId="0" fontId="0" fillId="0" borderId="27" xfId="0" applyBorder="1" applyProtection="1">
      <protection locked="0"/>
    </xf>
    <xf numFmtId="0" fontId="0" fillId="0" borderId="24" xfId="0" applyBorder="1" applyProtection="1">
      <protection locked="0"/>
    </xf>
    <xf numFmtId="2" fontId="0" fillId="0" borderId="24" xfId="0" applyNumberFormat="1" applyBorder="1" applyProtection="1">
      <protection locked="0"/>
    </xf>
    <xf numFmtId="164" fontId="0" fillId="0" borderId="6" xfId="0" applyNumberFormat="1" applyBorder="1" applyProtection="1">
      <protection locked="0"/>
    </xf>
    <xf numFmtId="164" fontId="0" fillId="0" borderId="1" xfId="0" applyNumberFormat="1" applyBorder="1" applyProtection="1">
      <protection locked="0"/>
    </xf>
    <xf numFmtId="0" fontId="0" fillId="0" borderId="6" xfId="0" applyBorder="1" applyAlignment="1">
      <alignment horizontal="right"/>
    </xf>
    <xf numFmtId="0" fontId="1" fillId="8" borderId="7" xfId="0" applyFont="1" applyFill="1" applyBorder="1"/>
    <xf numFmtId="0" fontId="2" fillId="8" borderId="8" xfId="0" applyFont="1" applyFill="1" applyBorder="1"/>
    <xf numFmtId="0" fontId="1" fillId="8" borderId="8" xfId="0" applyFont="1" applyFill="1" applyBorder="1"/>
    <xf numFmtId="0" fontId="1" fillId="8" borderId="6" xfId="0" applyFont="1" applyFill="1" applyBorder="1"/>
    <xf numFmtId="0" fontId="4" fillId="0" borderId="9" xfId="0" applyFont="1" applyBorder="1" applyProtection="1">
      <protection locked="0"/>
    </xf>
    <xf numFmtId="0" fontId="5" fillId="0" borderId="6" xfId="0" applyFont="1" applyBorder="1" applyProtection="1">
      <protection locked="0"/>
    </xf>
    <xf numFmtId="164" fontId="2" fillId="3" borderId="2" xfId="0" applyNumberFormat="1" applyFont="1" applyFill="1" applyBorder="1" applyAlignment="1">
      <alignment horizontal="left"/>
    </xf>
    <xf numFmtId="0" fontId="0" fillId="3" borderId="3" xfId="0" applyFont="1" applyFill="1" applyBorder="1"/>
    <xf numFmtId="0" fontId="2" fillId="0" borderId="0" xfId="0" applyFont="1" applyFill="1" applyAlignment="1">
      <alignment horizontal="left"/>
    </xf>
    <xf numFmtId="0" fontId="2" fillId="0" borderId="0" xfId="0" applyFont="1" applyAlignment="1">
      <alignment horizontal="left"/>
    </xf>
    <xf numFmtId="0" fontId="0" fillId="0" borderId="6" xfId="0" applyFont="1" applyBorder="1" applyProtection="1">
      <protection locked="0"/>
    </xf>
    <xf numFmtId="164" fontId="0" fillId="3" borderId="2" xfId="0" applyNumberFormat="1" applyFont="1" applyFill="1" applyBorder="1" applyAlignment="1">
      <alignment horizontal="left"/>
    </xf>
    <xf numFmtId="0" fontId="0" fillId="4" borderId="3" xfId="0" applyFill="1" applyBorder="1"/>
    <xf numFmtId="0" fontId="1" fillId="2" borderId="0" xfId="0" applyFont="1" applyFill="1" applyAlignment="1">
      <alignment horizontal="center"/>
    </xf>
    <xf numFmtId="0" fontId="0" fillId="4" borderId="0" xfId="0" applyFill="1" applyAlignment="1">
      <alignment horizontal="left"/>
    </xf>
    <xf numFmtId="0" fontId="0" fillId="0" borderId="0" xfId="0" applyFill="1" applyAlignment="1">
      <alignment horizontal="left"/>
    </xf>
    <xf numFmtId="0" fontId="0" fillId="0" borderId="6" xfId="0" applyBorder="1" applyAlignment="1">
      <alignment horizontal="left"/>
    </xf>
    <xf numFmtId="0" fontId="0" fillId="0" borderId="6" xfId="0" applyBorder="1" applyAlignment="1">
      <alignment horizontal="left" wrapText="1"/>
    </xf>
    <xf numFmtId="0" fontId="0" fillId="7" borderId="20" xfId="0" applyFill="1" applyBorder="1" applyAlignment="1">
      <alignment horizontal="center" vertical="center" textRotation="90"/>
    </xf>
    <xf numFmtId="0" fontId="0" fillId="7" borderId="21" xfId="0" applyFill="1" applyBorder="1" applyAlignment="1">
      <alignment horizontal="center" vertical="center" textRotation="90"/>
    </xf>
    <xf numFmtId="0" fontId="0" fillId="7" borderId="22" xfId="0" applyFill="1" applyBorder="1" applyAlignment="1">
      <alignment horizontal="center" vertical="center" textRotation="90"/>
    </xf>
    <xf numFmtId="0" fontId="0" fillId="3" borderId="11" xfId="0" applyFill="1" applyBorder="1" applyAlignment="1">
      <alignment horizontal="center" vertical="center" textRotation="90"/>
    </xf>
    <xf numFmtId="0" fontId="0" fillId="3" borderId="21" xfId="0" applyFill="1" applyBorder="1" applyAlignment="1">
      <alignment horizontal="center" vertical="center" textRotation="90"/>
    </xf>
    <xf numFmtId="0" fontId="0" fillId="3" borderId="22" xfId="0" applyFill="1" applyBorder="1" applyAlignment="1">
      <alignment horizontal="center" vertical="center" textRotation="90"/>
    </xf>
    <xf numFmtId="0" fontId="0" fillId="4" borderId="11" xfId="0" applyFill="1" applyBorder="1" applyAlignment="1">
      <alignment horizontal="center" vertical="center" textRotation="90"/>
    </xf>
    <xf numFmtId="0" fontId="0" fillId="4" borderId="21" xfId="0" applyFill="1" applyBorder="1" applyAlignment="1">
      <alignment horizontal="center" vertical="center" textRotation="90"/>
    </xf>
    <xf numFmtId="0" fontId="0" fillId="4" borderId="22" xfId="0" applyFill="1" applyBorder="1" applyAlignment="1">
      <alignment horizontal="center" vertical="center" textRotation="90"/>
    </xf>
    <xf numFmtId="0" fontId="0" fillId="5" borderId="11" xfId="0" applyFill="1" applyBorder="1" applyAlignment="1">
      <alignment horizontal="center" vertical="center" textRotation="90"/>
    </xf>
    <xf numFmtId="0" fontId="0" fillId="5" borderId="21" xfId="0" applyFill="1" applyBorder="1" applyAlignment="1">
      <alignment horizontal="center" vertical="center" textRotation="90"/>
    </xf>
    <xf numFmtId="0" fontId="0" fillId="5" borderId="22" xfId="0" applyFill="1" applyBorder="1" applyAlignment="1">
      <alignment horizontal="center" vertical="center" textRotation="90"/>
    </xf>
    <xf numFmtId="2" fontId="0" fillId="0" borderId="11" xfId="0" applyNumberFormat="1" applyBorder="1" applyAlignment="1">
      <alignment horizontal="center" vertic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2" fontId="0" fillId="0" borderId="11" xfId="0" applyNumberFormat="1" applyBorder="1" applyAlignment="1" applyProtection="1">
      <alignment horizontal="center" vertical="center"/>
    </xf>
    <xf numFmtId="2" fontId="0" fillId="0" borderId="13" xfId="0" applyNumberFormat="1" applyBorder="1" applyAlignment="1" applyProtection="1">
      <alignment horizontal="center" vertical="center"/>
    </xf>
    <xf numFmtId="2" fontId="0" fillId="0" borderId="14" xfId="0" applyNumberFormat="1" applyBorder="1" applyAlignment="1" applyProtection="1">
      <alignment horizontal="center" vertical="center"/>
    </xf>
    <xf numFmtId="2" fontId="0" fillId="0" borderId="15" xfId="0" applyNumberFormat="1" applyBorder="1" applyAlignment="1" applyProtection="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0" fillId="4" borderId="2" xfId="0" applyFill="1" applyBorder="1"/>
    <xf numFmtId="0" fontId="0" fillId="4" borderId="2" xfId="0" applyFill="1" applyBorder="1" applyAlignment="1">
      <alignment horizontal="left"/>
    </xf>
    <xf numFmtId="0" fontId="0" fillId="3" borderId="9" xfId="0" applyFill="1" applyBorder="1" applyAlignment="1">
      <alignment horizontal="left"/>
    </xf>
    <xf numFmtId="0" fontId="0" fillId="3" borderId="4" xfId="0" applyFont="1" applyFill="1" applyBorder="1" applyAlignment="1">
      <alignment horizontal="left"/>
    </xf>
    <xf numFmtId="0" fontId="0" fillId="3" borderId="9" xfId="0" applyFill="1" applyBorder="1"/>
  </cellXfs>
  <cellStyles count="1">
    <cellStyle name="Normal" xfId="0" builtinId="0"/>
  </cellStyles>
  <dxfs count="12">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fgColor indexed="64"/>
          <bgColor rgb="FF0070C0"/>
        </patternFill>
      </fill>
    </dxf>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0"/>
        <name val="Calibri"/>
        <scheme val="minor"/>
      </font>
      <fill>
        <patternFill>
          <fgColor indexed="64"/>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iftChartRevis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1"/>
      <sheetName val="v2"/>
      <sheetName val="v3"/>
      <sheetName val="Lift Chart"/>
      <sheetName val="Calculator"/>
      <sheetName val="Lift Table"/>
      <sheetName val="Sheet1"/>
    </sheetNames>
    <sheetDataSet>
      <sheetData sheetId="0" refreshError="1"/>
      <sheetData sheetId="1" refreshError="1"/>
      <sheetData sheetId="2" refreshError="1"/>
      <sheetData sheetId="3">
        <row r="7">
          <cell r="C7">
            <v>1.2</v>
          </cell>
        </row>
      </sheetData>
      <sheetData sheetId="4" refreshError="1"/>
      <sheetData sheetId="5"/>
      <sheetData sheetId="6" refreshError="1"/>
    </sheetDataSet>
  </externalBook>
</externalLink>
</file>

<file path=xl/tables/table1.xml><?xml version="1.0" encoding="utf-8"?>
<table xmlns="http://schemas.openxmlformats.org/spreadsheetml/2006/main" id="1" name="Lifts_Alphabetical" displayName="Lifts_Alphabetical" ref="A1:B70" totalsRowShown="0" headerRowDxfId="11" headerRowBorderDxfId="10" tableBorderDxfId="9" totalsRowBorderDxfId="8">
  <autoFilter ref="A1:B70"/>
  <sortState ref="A2:B70">
    <sortCondition ref="A1:A70"/>
  </sortState>
  <tableColumns count="2">
    <tableColumn id="1" name="Lift" dataDxfId="7"/>
    <tableColumn id="2" name="Difficulty" dataDxfId="6"/>
  </tableColumns>
  <tableStyleInfo name="TableStyleMedium2" showFirstColumn="0" showLastColumn="0" showRowStripes="1" showColumnStripes="0"/>
</table>
</file>

<file path=xl/tables/table2.xml><?xml version="1.0" encoding="utf-8"?>
<table xmlns="http://schemas.openxmlformats.org/spreadsheetml/2006/main" id="2" name="Lifts_Numerical" displayName="Lifts_Numerical" ref="D1:E70" totalsRowShown="0" headerRowDxfId="5" headerRowBorderDxfId="4" tableBorderDxfId="3" totalsRowBorderDxfId="2">
  <autoFilter ref="D1:E70"/>
  <sortState ref="D2:E70">
    <sortCondition ref="E1:E70"/>
  </sortState>
  <tableColumns count="2">
    <tableColumn id="1" name="Lift" dataDxfId="1"/>
    <tableColumn id="2" name="Difficul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5"/>
  <sheetViews>
    <sheetView workbookViewId="0">
      <selection activeCell="G24" sqref="G24"/>
    </sheetView>
  </sheetViews>
  <sheetFormatPr defaultRowHeight="15"/>
  <cols>
    <col min="1" max="1" width="21.7109375" style="11" customWidth="1"/>
    <col min="2" max="5" width="21.7109375" customWidth="1"/>
  </cols>
  <sheetData>
    <row r="1" spans="1:8">
      <c r="A1" s="92" t="s">
        <v>99</v>
      </c>
      <c r="B1" s="92"/>
      <c r="C1" s="92"/>
      <c r="D1" s="92"/>
      <c r="E1" s="92"/>
    </row>
    <row r="2" spans="1:8">
      <c r="A2" s="1">
        <v>0.5</v>
      </c>
      <c r="B2" s="1">
        <v>0.6</v>
      </c>
      <c r="C2" s="1">
        <v>0.7</v>
      </c>
      <c r="D2" s="1">
        <v>0.8</v>
      </c>
      <c r="E2" s="1">
        <v>0.9</v>
      </c>
    </row>
    <row r="3" spans="1:8">
      <c r="A3" s="2" t="s">
        <v>0</v>
      </c>
      <c r="B3" s="2" t="s">
        <v>1</v>
      </c>
      <c r="C3" s="2" t="s">
        <v>2</v>
      </c>
      <c r="D3" s="2" t="s">
        <v>3</v>
      </c>
      <c r="E3" s="3" t="s">
        <v>4</v>
      </c>
    </row>
    <row r="4" spans="1:8">
      <c r="A4" s="2" t="s">
        <v>5</v>
      </c>
      <c r="B4" s="2" t="s">
        <v>6</v>
      </c>
      <c r="C4" s="2" t="s">
        <v>7</v>
      </c>
      <c r="D4" s="2" t="s">
        <v>8</v>
      </c>
      <c r="E4" s="2" t="s">
        <v>9</v>
      </c>
    </row>
    <row r="5" spans="1:8">
      <c r="A5" s="23" t="s">
        <v>10</v>
      </c>
      <c r="B5" s="22" t="s">
        <v>11</v>
      </c>
      <c r="C5" s="23" t="s">
        <v>12</v>
      </c>
      <c r="D5" s="23" t="s">
        <v>13</v>
      </c>
      <c r="E5" s="3" t="s">
        <v>14</v>
      </c>
    </row>
    <row r="6" spans="1:8">
      <c r="A6" s="2"/>
      <c r="B6" s="23" t="s">
        <v>15</v>
      </c>
      <c r="C6" s="23" t="s">
        <v>16</v>
      </c>
      <c r="D6" s="2" t="s">
        <v>17</v>
      </c>
      <c r="E6" s="2" t="s">
        <v>18</v>
      </c>
    </row>
    <row r="7" spans="1:8">
      <c r="A7" s="4">
        <v>1</v>
      </c>
      <c r="B7" s="1">
        <v>1.1000000000000001</v>
      </c>
      <c r="C7" s="4">
        <v>1.2</v>
      </c>
      <c r="D7" s="1">
        <v>1.3</v>
      </c>
      <c r="E7" s="4">
        <v>1.4</v>
      </c>
    </row>
    <row r="8" spans="1:8">
      <c r="A8" s="2" t="s">
        <v>19</v>
      </c>
      <c r="B8" s="2" t="s">
        <v>20</v>
      </c>
      <c r="C8" s="2" t="s">
        <v>21</v>
      </c>
      <c r="D8" s="2" t="s">
        <v>22</v>
      </c>
      <c r="E8" s="2" t="s">
        <v>27</v>
      </c>
      <c r="F8" s="5"/>
    </row>
    <row r="9" spans="1:8">
      <c r="A9" s="2" t="s">
        <v>24</v>
      </c>
      <c r="B9" s="2" t="s">
        <v>25</v>
      </c>
      <c r="C9" s="2" t="s">
        <v>26</v>
      </c>
      <c r="D9" s="126" t="s">
        <v>103</v>
      </c>
      <c r="E9" s="2" t="s">
        <v>23</v>
      </c>
      <c r="F9" s="5"/>
    </row>
    <row r="10" spans="1:8">
      <c r="A10" s="2" t="s">
        <v>28</v>
      </c>
      <c r="B10" s="2" t="s">
        <v>29</v>
      </c>
      <c r="C10" s="2" t="s">
        <v>30</v>
      </c>
      <c r="D10" s="125" t="s">
        <v>102</v>
      </c>
      <c r="E10" s="8" t="s">
        <v>41</v>
      </c>
      <c r="F10" s="6"/>
    </row>
    <row r="11" spans="1:8">
      <c r="A11" s="1">
        <v>1.5</v>
      </c>
      <c r="B11" s="1">
        <v>1.6</v>
      </c>
      <c r="C11" s="1">
        <v>1.7</v>
      </c>
      <c r="D11" s="1">
        <v>1.8</v>
      </c>
      <c r="E11" s="1">
        <v>1.9</v>
      </c>
    </row>
    <row r="12" spans="1:8">
      <c r="A12" s="2" t="s">
        <v>31</v>
      </c>
      <c r="B12" s="23" t="s">
        <v>32</v>
      </c>
      <c r="C12" s="2" t="s">
        <v>33</v>
      </c>
      <c r="D12" s="2" t="s">
        <v>34</v>
      </c>
      <c r="E12" s="23" t="s">
        <v>35</v>
      </c>
    </row>
    <row r="13" spans="1:8">
      <c r="A13" s="2" t="s">
        <v>36</v>
      </c>
      <c r="B13" s="3" t="s">
        <v>37</v>
      </c>
      <c r="C13" s="2" t="s">
        <v>38</v>
      </c>
      <c r="D13" s="3" t="s">
        <v>39</v>
      </c>
      <c r="E13" s="2" t="s">
        <v>40</v>
      </c>
    </row>
    <row r="14" spans="1:8">
      <c r="A14" s="23" t="s">
        <v>72</v>
      </c>
      <c r="B14" s="2" t="s">
        <v>42</v>
      </c>
      <c r="C14" s="7" t="s">
        <v>43</v>
      </c>
      <c r="D14" s="7" t="s">
        <v>44</v>
      </c>
      <c r="E14" s="8" t="s">
        <v>45</v>
      </c>
    </row>
    <row r="15" spans="1:8">
      <c r="A15" s="4">
        <v>2</v>
      </c>
      <c r="B15" s="1">
        <v>2.2000000000000002</v>
      </c>
      <c r="C15" s="4">
        <v>2.4</v>
      </c>
      <c r="D15" s="1">
        <v>2.6</v>
      </c>
      <c r="E15" s="4">
        <v>2.8</v>
      </c>
    </row>
    <row r="16" spans="1:8">
      <c r="A16" s="3" t="s">
        <v>46</v>
      </c>
      <c r="B16" s="3" t="s">
        <v>47</v>
      </c>
      <c r="C16" s="3" t="s">
        <v>48</v>
      </c>
      <c r="D16" s="3" t="s">
        <v>49</v>
      </c>
      <c r="E16" s="2" t="s">
        <v>50</v>
      </c>
      <c r="H16" t="s">
        <v>51</v>
      </c>
    </row>
    <row r="17" spans="1:7">
      <c r="A17" s="3" t="s">
        <v>52</v>
      </c>
      <c r="B17" s="24" t="s">
        <v>53</v>
      </c>
      <c r="C17" s="3" t="s">
        <v>54</v>
      </c>
      <c r="D17" s="9" t="s">
        <v>55</v>
      </c>
      <c r="E17" s="24" t="s">
        <v>56</v>
      </c>
    </row>
    <row r="18" spans="1:7">
      <c r="A18" s="8" t="s">
        <v>57</v>
      </c>
      <c r="B18" s="7" t="s">
        <v>58</v>
      </c>
      <c r="C18" s="126" t="s">
        <v>104</v>
      </c>
      <c r="D18" s="25" t="s">
        <v>82</v>
      </c>
      <c r="E18" s="8" t="s">
        <v>59</v>
      </c>
      <c r="F18" s="10"/>
    </row>
    <row r="19" spans="1:7">
      <c r="A19" s="26">
        <v>3</v>
      </c>
      <c r="B19" s="26">
        <v>3.3</v>
      </c>
      <c r="C19" s="4"/>
      <c r="D19" s="4"/>
      <c r="E19" s="4"/>
      <c r="F19" t="s">
        <v>51</v>
      </c>
    </row>
    <row r="20" spans="1:7">
      <c r="A20" s="90" t="s">
        <v>62</v>
      </c>
      <c r="B20" s="23" t="s">
        <v>60</v>
      </c>
      <c r="C20" s="85"/>
      <c r="D20" s="85"/>
      <c r="E20" s="85"/>
    </row>
    <row r="21" spans="1:7">
      <c r="A21" s="91" t="s">
        <v>61</v>
      </c>
      <c r="B21" s="91" t="s">
        <v>63</v>
      </c>
      <c r="C21" s="86"/>
      <c r="D21" s="86"/>
      <c r="E21" s="86"/>
    </row>
    <row r="23" spans="1:7">
      <c r="A23" s="93" t="s">
        <v>100</v>
      </c>
      <c r="B23" s="93"/>
    </row>
    <row r="24" spans="1:7">
      <c r="A24" s="94"/>
      <c r="B24" s="94"/>
      <c r="C24" s="12"/>
      <c r="G24" t="s">
        <v>51</v>
      </c>
    </row>
    <row r="25" spans="1:7">
      <c r="A25" s="87" t="s">
        <v>98</v>
      </c>
      <c r="B25" s="87"/>
      <c r="C25" s="88"/>
      <c r="D25" s="88"/>
      <c r="E25" s="88"/>
    </row>
  </sheetData>
  <sheetProtection password="EEC9" sheet="1" objects="1" scenarios="1"/>
  <mergeCells count="3">
    <mergeCell ref="A1:E1"/>
    <mergeCell ref="A23:B23"/>
    <mergeCell ref="A24:B24"/>
  </mergeCells>
  <printOptions horizontalCentered="1" verticalCentered="1"/>
  <pageMargins left="0.5" right="0.5" top="0.5" bottom="0.5" header="0" footer="0"/>
  <pageSetup scale="115" orientation="landscape" horizontalDpi="300" r:id="rId1"/>
</worksheet>
</file>

<file path=xl/worksheets/sheet2.xml><?xml version="1.0" encoding="utf-8"?>
<worksheet xmlns="http://schemas.openxmlformats.org/spreadsheetml/2006/main" xmlns:r="http://schemas.openxmlformats.org/officeDocument/2006/relationships">
  <dimension ref="A1:H70"/>
  <sheetViews>
    <sheetView tabSelected="1" workbookViewId="0">
      <pane ySplit="1" topLeftCell="A2" activePane="bottomLeft" state="frozen"/>
      <selection pane="bottomLeft" activeCell="E70" sqref="E70"/>
    </sheetView>
  </sheetViews>
  <sheetFormatPr defaultRowHeight="15"/>
  <cols>
    <col min="1" max="1" width="22.42578125" bestFit="1" customWidth="1"/>
    <col min="2" max="2" width="11.28515625" customWidth="1"/>
    <col min="4" max="4" width="22.42578125" bestFit="1" customWidth="1"/>
    <col min="5" max="5" width="11.28515625" customWidth="1"/>
    <col min="7" max="7" width="36.140625" bestFit="1" customWidth="1"/>
  </cols>
  <sheetData>
    <row r="1" spans="1:8">
      <c r="A1" s="79" t="s">
        <v>64</v>
      </c>
      <c r="B1" s="81" t="s">
        <v>65</v>
      </c>
      <c r="D1" s="79" t="s">
        <v>64</v>
      </c>
      <c r="E1" s="80" t="s">
        <v>65</v>
      </c>
      <c r="G1" s="82" t="s">
        <v>66</v>
      </c>
      <c r="H1" s="13" t="s">
        <v>67</v>
      </c>
    </row>
    <row r="2" spans="1:8" s="16" customFormat="1">
      <c r="A2" s="14" t="s">
        <v>50</v>
      </c>
      <c r="B2" s="15">
        <f>'Lift Chart'!$E$15</f>
        <v>2.8</v>
      </c>
      <c r="D2" s="34" t="s">
        <v>80</v>
      </c>
      <c r="E2" s="35">
        <v>0</v>
      </c>
      <c r="G2" s="29" t="s">
        <v>68</v>
      </c>
      <c r="H2" s="29">
        <v>-0.1</v>
      </c>
    </row>
    <row r="3" spans="1:8">
      <c r="A3" s="17" t="s">
        <v>34</v>
      </c>
      <c r="B3" s="15">
        <f>'Lift Chart'!$D$11</f>
        <v>1.8</v>
      </c>
      <c r="D3" s="17" t="s">
        <v>0</v>
      </c>
      <c r="E3" s="15">
        <f>'Lift Chart'!$A$2</f>
        <v>0.5</v>
      </c>
      <c r="G3" s="30" t="s">
        <v>69</v>
      </c>
      <c r="H3" s="30">
        <v>-0.3</v>
      </c>
    </row>
    <row r="4" spans="1:8">
      <c r="A4" s="17" t="s">
        <v>22</v>
      </c>
      <c r="B4" s="15">
        <f>'Lift Chart'!$D$7</f>
        <v>1.3</v>
      </c>
      <c r="D4" s="17" t="s">
        <v>10</v>
      </c>
      <c r="E4" s="15">
        <f>'Lift Chart'!$A$2</f>
        <v>0.5</v>
      </c>
      <c r="G4" s="29" t="s">
        <v>92</v>
      </c>
      <c r="H4" s="29">
        <v>-0.5</v>
      </c>
    </row>
    <row r="5" spans="1:8">
      <c r="A5" s="127" t="s">
        <v>103</v>
      </c>
      <c r="B5" s="15">
        <f>'Lift Chart'!$D$7</f>
        <v>1.3</v>
      </c>
      <c r="D5" s="17" t="s">
        <v>5</v>
      </c>
      <c r="E5" s="15">
        <f>'Lift Chart'!$A$2</f>
        <v>0.5</v>
      </c>
      <c r="G5" s="29" t="s">
        <v>94</v>
      </c>
      <c r="H5" s="29">
        <v>-1</v>
      </c>
    </row>
    <row r="6" spans="1:8">
      <c r="A6" s="17" t="s">
        <v>48</v>
      </c>
      <c r="B6" s="18">
        <f>'Lift Chart'!$C$15</f>
        <v>2.4</v>
      </c>
      <c r="D6" s="17" t="s">
        <v>1</v>
      </c>
      <c r="E6" s="18">
        <f>'Lift Chart'!$B$2</f>
        <v>0.6</v>
      </c>
      <c r="G6" s="30" t="s">
        <v>70</v>
      </c>
      <c r="H6" s="30">
        <v>-1</v>
      </c>
    </row>
    <row r="7" spans="1:8">
      <c r="A7" s="17" t="s">
        <v>35</v>
      </c>
      <c r="B7" s="18">
        <f>'Lift Chart'!$E$11</f>
        <v>1.9</v>
      </c>
      <c r="D7" s="17" t="s">
        <v>15</v>
      </c>
      <c r="E7" s="18">
        <f>'Lift Chart'!$B$2</f>
        <v>0.6</v>
      </c>
      <c r="G7" s="30" t="s">
        <v>95</v>
      </c>
      <c r="H7" s="78" t="s">
        <v>96</v>
      </c>
    </row>
    <row r="8" spans="1:8">
      <c r="A8" s="17" t="s">
        <v>31</v>
      </c>
      <c r="B8" s="18">
        <f>'Lift Chart'!$A$11</f>
        <v>1.5</v>
      </c>
      <c r="D8" s="17" t="s">
        <v>6</v>
      </c>
      <c r="E8" s="18">
        <f>'Lift Chart'!$B$2</f>
        <v>0.6</v>
      </c>
      <c r="G8" s="95" t="s">
        <v>93</v>
      </c>
      <c r="H8" s="95"/>
    </row>
    <row r="9" spans="1:8" ht="15" customHeight="1">
      <c r="A9" s="17" t="s">
        <v>39</v>
      </c>
      <c r="B9" s="18">
        <f>'Lift Chart'!$D$11</f>
        <v>1.8</v>
      </c>
      <c r="D9" s="19" t="s">
        <v>11</v>
      </c>
      <c r="E9" s="18">
        <f>'Lift Chart'!$B$2</f>
        <v>0.6</v>
      </c>
      <c r="G9" s="96" t="s">
        <v>97</v>
      </c>
      <c r="H9" s="96"/>
    </row>
    <row r="10" spans="1:8">
      <c r="A10" s="17" t="s">
        <v>40</v>
      </c>
      <c r="B10" s="18">
        <f>'Lift Chart'!$E$11</f>
        <v>1.9</v>
      </c>
      <c r="D10" s="17" t="s">
        <v>2</v>
      </c>
      <c r="E10" s="18">
        <f>'Lift Chart'!$C$2</f>
        <v>0.7</v>
      </c>
      <c r="G10" s="96"/>
      <c r="H10" s="96"/>
    </row>
    <row r="11" spans="1:8">
      <c r="A11" s="17" t="s">
        <v>33</v>
      </c>
      <c r="B11" s="18">
        <f>'Lift Chart'!$C$11</f>
        <v>1.7</v>
      </c>
      <c r="D11" s="17" t="s">
        <v>12</v>
      </c>
      <c r="E11" s="18">
        <f>'Lift Chart'!$C$2</f>
        <v>0.7</v>
      </c>
      <c r="G11" s="96"/>
      <c r="H11" s="96"/>
    </row>
    <row r="12" spans="1:8">
      <c r="A12" s="17" t="s">
        <v>47</v>
      </c>
      <c r="B12" s="18">
        <f>'Lift Chart'!$B$15</f>
        <v>2.2000000000000002</v>
      </c>
      <c r="D12" s="17" t="s">
        <v>7</v>
      </c>
      <c r="E12" s="18">
        <f>'Lift Chart'!$C$2</f>
        <v>0.7</v>
      </c>
      <c r="G12" s="96"/>
      <c r="H12" s="96"/>
    </row>
    <row r="13" spans="1:8">
      <c r="A13" s="17" t="s">
        <v>19</v>
      </c>
      <c r="B13" s="18">
        <f>'Lift Chart'!$A$7</f>
        <v>1</v>
      </c>
      <c r="D13" s="17" t="s">
        <v>16</v>
      </c>
      <c r="E13" s="18">
        <f>'Lift Chart'!$C$2</f>
        <v>0.7</v>
      </c>
      <c r="G13" s="96"/>
      <c r="H13" s="96"/>
    </row>
    <row r="14" spans="1:8">
      <c r="A14" s="17" t="s">
        <v>49</v>
      </c>
      <c r="B14" s="18">
        <f>'Lift Chart'!$D$15</f>
        <v>2.6</v>
      </c>
      <c r="D14" s="17" t="s">
        <v>71</v>
      </c>
      <c r="E14" s="18">
        <f>'Lift Chart'!$D$2</f>
        <v>0.8</v>
      </c>
      <c r="G14" s="96"/>
      <c r="H14" s="96"/>
    </row>
    <row r="15" spans="1:8">
      <c r="A15" s="17" t="s">
        <v>54</v>
      </c>
      <c r="B15" s="18">
        <f>'Lift Chart'!$C$15</f>
        <v>2.4</v>
      </c>
      <c r="D15" s="17" t="s">
        <v>8</v>
      </c>
      <c r="E15" s="18">
        <f>'Lift Chart'!$D$2</f>
        <v>0.8</v>
      </c>
    </row>
    <row r="16" spans="1:8">
      <c r="A16" s="17" t="s">
        <v>0</v>
      </c>
      <c r="B16" s="18">
        <f>'Lift Chart'!$A$2</f>
        <v>0.5</v>
      </c>
      <c r="D16" s="17" t="s">
        <v>13</v>
      </c>
      <c r="E16" s="18">
        <f>'Lift Chart'!$D$2</f>
        <v>0.8</v>
      </c>
    </row>
    <row r="17" spans="1:5">
      <c r="A17" s="17" t="s">
        <v>71</v>
      </c>
      <c r="B17" s="18">
        <f>'Lift Chart'!$D$2</f>
        <v>0.8</v>
      </c>
      <c r="D17" s="17" t="s">
        <v>17</v>
      </c>
      <c r="E17" s="18">
        <f>'Lift Chart'!$D$2</f>
        <v>0.8</v>
      </c>
    </row>
    <row r="18" spans="1:5">
      <c r="A18" s="17" t="s">
        <v>8</v>
      </c>
      <c r="B18" s="18">
        <f>'Lift Chart'!$D$2</f>
        <v>0.8</v>
      </c>
      <c r="D18" s="17" t="s">
        <v>4</v>
      </c>
      <c r="E18" s="18">
        <f>'Lift Chart'!$E$2</f>
        <v>0.9</v>
      </c>
    </row>
    <row r="19" spans="1:5">
      <c r="A19" s="17" t="s">
        <v>21</v>
      </c>
      <c r="B19" s="18">
        <f>'Lift Chart'!$C$7</f>
        <v>1.2</v>
      </c>
      <c r="D19" s="17" t="s">
        <v>9</v>
      </c>
      <c r="E19" s="18">
        <f>'Lift Chart'!$E$2</f>
        <v>0.9</v>
      </c>
    </row>
    <row r="20" spans="1:5">
      <c r="A20" s="17" t="s">
        <v>13</v>
      </c>
      <c r="B20" s="18">
        <f>'Lift Chart'!$D$2</f>
        <v>0.8</v>
      </c>
      <c r="D20" s="17" t="s">
        <v>14</v>
      </c>
      <c r="E20" s="18">
        <f>'Lift Chart'!$E$2</f>
        <v>0.9</v>
      </c>
    </row>
    <row r="21" spans="1:5">
      <c r="A21" s="17" t="s">
        <v>10</v>
      </c>
      <c r="B21" s="18">
        <f>'Lift Chart'!$A$2</f>
        <v>0.5</v>
      </c>
      <c r="C21" s="20"/>
      <c r="D21" s="17" t="s">
        <v>18</v>
      </c>
      <c r="E21" s="18">
        <f>'Lift Chart'!$E$2</f>
        <v>0.9</v>
      </c>
    </row>
    <row r="22" spans="1:5">
      <c r="A22" s="19" t="s">
        <v>55</v>
      </c>
      <c r="B22" s="18">
        <f>'Lift Chart'!$D$15</f>
        <v>2.6</v>
      </c>
      <c r="D22" s="17" t="s">
        <v>19</v>
      </c>
      <c r="E22" s="18">
        <f>'Lift Chart'!$A$7</f>
        <v>1</v>
      </c>
    </row>
    <row r="23" spans="1:5">
      <c r="A23" s="17" t="s">
        <v>62</v>
      </c>
      <c r="B23" s="18">
        <f>'Lift Chart'!$A$19</f>
        <v>3</v>
      </c>
      <c r="D23" s="17" t="s">
        <v>24</v>
      </c>
      <c r="E23" s="18">
        <f>'Lift Chart'!$A$7</f>
        <v>1</v>
      </c>
    </row>
    <row r="24" spans="1:5">
      <c r="A24" s="19" t="s">
        <v>38</v>
      </c>
      <c r="B24" s="18">
        <f>'Lift Chart'!$C$11</f>
        <v>1.7</v>
      </c>
      <c r="D24" s="17" t="s">
        <v>28</v>
      </c>
      <c r="E24" s="18">
        <f>'Lift Chart'!$A$7</f>
        <v>1</v>
      </c>
    </row>
    <row r="25" spans="1:5">
      <c r="A25" s="17" t="s">
        <v>27</v>
      </c>
      <c r="B25" s="18">
        <f>'Lift Chart'!$E$7</f>
        <v>1.4</v>
      </c>
      <c r="D25" s="17" t="s">
        <v>25</v>
      </c>
      <c r="E25" s="18">
        <f>'Lift Chart'!$B$7</f>
        <v>1.1000000000000001</v>
      </c>
    </row>
    <row r="26" spans="1:5">
      <c r="A26" s="17" t="s">
        <v>46</v>
      </c>
      <c r="B26" s="18">
        <f>'Lift Chart'!$A$15</f>
        <v>2</v>
      </c>
      <c r="D26" s="17" t="s">
        <v>20</v>
      </c>
      <c r="E26" s="18">
        <f>'Lift Chart'!$B$7</f>
        <v>1.1000000000000001</v>
      </c>
    </row>
    <row r="27" spans="1:5">
      <c r="A27" s="17" t="s">
        <v>4</v>
      </c>
      <c r="B27" s="18">
        <f>'Lift Chart'!$E$2</f>
        <v>0.9</v>
      </c>
      <c r="C27" s="20"/>
      <c r="D27" s="17" t="s">
        <v>29</v>
      </c>
      <c r="E27" s="18">
        <f>'Lift Chart'!$B$7</f>
        <v>1.1000000000000001</v>
      </c>
    </row>
    <row r="28" spans="1:5">
      <c r="A28" s="17" t="s">
        <v>36</v>
      </c>
      <c r="B28" s="18">
        <f>'Lift Chart'!$A$11</f>
        <v>1.5</v>
      </c>
      <c r="D28" s="17" t="s">
        <v>21</v>
      </c>
      <c r="E28" s="18">
        <f>'Lift Chart'!$C$7</f>
        <v>1.2</v>
      </c>
    </row>
    <row r="29" spans="1:5">
      <c r="A29" s="17" t="s">
        <v>2</v>
      </c>
      <c r="B29" s="18">
        <f>'Lift Chart'!$C$2</f>
        <v>0.7</v>
      </c>
      <c r="D29" s="17" t="s">
        <v>26</v>
      </c>
      <c r="E29" s="18">
        <f>'[1]Lift Chart'!$C$7</f>
        <v>1.2</v>
      </c>
    </row>
    <row r="30" spans="1:5">
      <c r="A30" s="129" t="s">
        <v>102</v>
      </c>
      <c r="B30" s="18">
        <f>'Lift Chart'!$D$7</f>
        <v>1.3</v>
      </c>
      <c r="D30" s="17" t="s">
        <v>30</v>
      </c>
      <c r="E30" s="18">
        <f>'Lift Chart'!$C$7</f>
        <v>1.2</v>
      </c>
    </row>
    <row r="31" spans="1:5">
      <c r="A31" s="17" t="s">
        <v>43</v>
      </c>
      <c r="B31" s="18">
        <f>'Lift Chart'!$C$11</f>
        <v>1.7</v>
      </c>
      <c r="D31" s="17" t="s">
        <v>22</v>
      </c>
      <c r="E31" s="18">
        <f>'Lift Chart'!$D$7</f>
        <v>1.3</v>
      </c>
    </row>
    <row r="32" spans="1:5">
      <c r="A32" s="17" t="s">
        <v>9</v>
      </c>
      <c r="B32" s="18">
        <f>'Lift Chart'!$E$2</f>
        <v>0.9</v>
      </c>
      <c r="D32" s="127" t="s">
        <v>103</v>
      </c>
      <c r="E32" s="18">
        <f>'Lift Chart'!$D$7</f>
        <v>1.3</v>
      </c>
    </row>
    <row r="33" spans="1:7">
      <c r="A33" s="17" t="s">
        <v>25</v>
      </c>
      <c r="B33" s="18">
        <f>'Lift Chart'!$B$7</f>
        <v>1.1000000000000001</v>
      </c>
      <c r="D33" s="129" t="s">
        <v>102</v>
      </c>
      <c r="E33" s="18">
        <f>'Lift Chart'!$D$7</f>
        <v>1.3</v>
      </c>
    </row>
    <row r="34" spans="1:7">
      <c r="A34" s="17" t="s">
        <v>41</v>
      </c>
      <c r="B34" s="18">
        <f>'Lift Chart'!$E$7</f>
        <v>1.4</v>
      </c>
      <c r="D34" s="17" t="s">
        <v>27</v>
      </c>
      <c r="E34" s="18">
        <f>'Lift Chart'!$E$7</f>
        <v>1.4</v>
      </c>
    </row>
    <row r="35" spans="1:7">
      <c r="A35" s="17" t="s">
        <v>32</v>
      </c>
      <c r="B35" s="18">
        <f>'Lift Chart'!$B$11</f>
        <v>1.6</v>
      </c>
      <c r="D35" s="17" t="s">
        <v>41</v>
      </c>
      <c r="E35" s="18">
        <f>'Lift Chart'!$E$7</f>
        <v>1.4</v>
      </c>
    </row>
    <row r="36" spans="1:7">
      <c r="A36" s="17" t="s">
        <v>26</v>
      </c>
      <c r="B36" s="18">
        <f>'Lift Chart'!$C$7</f>
        <v>1.2</v>
      </c>
      <c r="D36" s="19" t="s">
        <v>23</v>
      </c>
      <c r="E36" s="18">
        <f>'Lift Chart'!$E$7</f>
        <v>1.4</v>
      </c>
    </row>
    <row r="37" spans="1:7">
      <c r="A37" s="17" t="s">
        <v>1</v>
      </c>
      <c r="B37" s="18">
        <f>'Lift Chart'!$B$2</f>
        <v>0.6</v>
      </c>
      <c r="D37" s="17" t="s">
        <v>31</v>
      </c>
      <c r="E37" s="18">
        <f>'Lift Chart'!$A$11</f>
        <v>1.5</v>
      </c>
    </row>
    <row r="38" spans="1:7">
      <c r="A38" s="31" t="s">
        <v>80</v>
      </c>
      <c r="B38" s="33">
        <v>0</v>
      </c>
      <c r="D38" s="17" t="s">
        <v>36</v>
      </c>
      <c r="E38" s="18">
        <f>'Lift Chart'!$A$11</f>
        <v>1.5</v>
      </c>
    </row>
    <row r="39" spans="1:7">
      <c r="A39" s="17" t="s">
        <v>15</v>
      </c>
      <c r="B39" s="18">
        <f>'Lift Chart'!$B$2</f>
        <v>0.6</v>
      </c>
      <c r="D39" s="17" t="s">
        <v>72</v>
      </c>
      <c r="E39" s="18">
        <f>'Lift Chart'!$A$11</f>
        <v>1.5</v>
      </c>
    </row>
    <row r="40" spans="1:7">
      <c r="A40" s="17" t="s">
        <v>14</v>
      </c>
      <c r="B40" s="18">
        <f>'Lift Chart'!$E$2</f>
        <v>0.9</v>
      </c>
      <c r="D40" s="17" t="s">
        <v>32</v>
      </c>
      <c r="E40" s="18">
        <f>'Lift Chart'!$B$11</f>
        <v>1.6</v>
      </c>
    </row>
    <row r="41" spans="1:7">
      <c r="A41" s="127" t="s">
        <v>104</v>
      </c>
      <c r="B41" s="18">
        <f>'Lift Chart'!$C$15</f>
        <v>2.4</v>
      </c>
      <c r="D41" s="19" t="s">
        <v>37</v>
      </c>
      <c r="E41" s="18">
        <f>'Lift Chart'!$B$11</f>
        <v>1.6</v>
      </c>
      <c r="G41" t="s">
        <v>51</v>
      </c>
    </row>
    <row r="42" spans="1:7">
      <c r="A42" s="17" t="s">
        <v>24</v>
      </c>
      <c r="B42" s="18">
        <f>'Lift Chart'!$A$7</f>
        <v>1</v>
      </c>
      <c r="D42" s="17" t="s">
        <v>42</v>
      </c>
      <c r="E42" s="18">
        <f>'Lift Chart'!$B$11</f>
        <v>1.6</v>
      </c>
    </row>
    <row r="43" spans="1:7">
      <c r="A43" s="19" t="s">
        <v>23</v>
      </c>
      <c r="B43" s="18">
        <f>'Lift Chart'!$E$7</f>
        <v>1.4</v>
      </c>
      <c r="D43" s="17" t="s">
        <v>33</v>
      </c>
      <c r="E43" s="18">
        <f>'Lift Chart'!$C$11</f>
        <v>1.7</v>
      </c>
      <c r="F43" t="s">
        <v>51</v>
      </c>
    </row>
    <row r="44" spans="1:7">
      <c r="A44" s="17" t="s">
        <v>44</v>
      </c>
      <c r="B44" s="18">
        <f>'Lift Chart'!$D$11</f>
        <v>1.8</v>
      </c>
      <c r="D44" s="19" t="s">
        <v>38</v>
      </c>
      <c r="E44" s="18">
        <f>'Lift Chart'!$C$11</f>
        <v>1.7</v>
      </c>
    </row>
    <row r="45" spans="1:7">
      <c r="A45" s="17" t="s">
        <v>52</v>
      </c>
      <c r="B45" s="18">
        <f>'Lift Chart'!$A$15</f>
        <v>2</v>
      </c>
      <c r="D45" s="17" t="s">
        <v>43</v>
      </c>
      <c r="E45" s="18">
        <f>'Lift Chart'!$C$11</f>
        <v>1.7</v>
      </c>
    </row>
    <row r="46" spans="1:7">
      <c r="A46" s="17" t="s">
        <v>60</v>
      </c>
      <c r="B46" s="18">
        <f>'Lift Chart'!$B$19</f>
        <v>3.3</v>
      </c>
      <c r="D46" s="17" t="s">
        <v>34</v>
      </c>
      <c r="E46" s="18">
        <f>'Lift Chart'!$D$11</f>
        <v>1.8</v>
      </c>
    </row>
    <row r="47" spans="1:7">
      <c r="A47" s="17" t="s">
        <v>12</v>
      </c>
      <c r="B47" s="18">
        <f>'Lift Chart'!$C$2</f>
        <v>0.7</v>
      </c>
      <c r="D47" s="17" t="s">
        <v>39</v>
      </c>
      <c r="E47" s="18">
        <f>'Lift Chart'!$D$11</f>
        <v>1.8</v>
      </c>
    </row>
    <row r="48" spans="1:7">
      <c r="A48" s="17" t="s">
        <v>7</v>
      </c>
      <c r="B48" s="18">
        <f>'Lift Chart'!$C$2</f>
        <v>0.7</v>
      </c>
      <c r="D48" s="17" t="s">
        <v>44</v>
      </c>
      <c r="E48" s="18">
        <f>'Lift Chart'!$D$11</f>
        <v>1.8</v>
      </c>
    </row>
    <row r="49" spans="1:5">
      <c r="A49" s="17" t="s">
        <v>20</v>
      </c>
      <c r="B49" s="18">
        <f>'Lift Chart'!$B$7</f>
        <v>1.1000000000000001</v>
      </c>
      <c r="D49" s="17" t="s">
        <v>35</v>
      </c>
      <c r="E49" s="18">
        <f>'Lift Chart'!$E$11</f>
        <v>1.9</v>
      </c>
    </row>
    <row r="50" spans="1:5">
      <c r="A50" s="19" t="s">
        <v>53</v>
      </c>
      <c r="B50" s="18">
        <f>'Lift Chart'!$B$15</f>
        <v>2.2000000000000002</v>
      </c>
      <c r="D50" s="17" t="s">
        <v>40</v>
      </c>
      <c r="E50" s="18">
        <f>'Lift Chart'!$E$11</f>
        <v>1.9</v>
      </c>
    </row>
    <row r="51" spans="1:5">
      <c r="A51" s="17" t="s">
        <v>72</v>
      </c>
      <c r="B51" s="18">
        <f>'Lift Chart'!$A$11</f>
        <v>1.5</v>
      </c>
      <c r="D51" s="17" t="s">
        <v>45</v>
      </c>
      <c r="E51" s="18">
        <f>'Lift Chart'!$E$11</f>
        <v>1.9</v>
      </c>
    </row>
    <row r="52" spans="1:5">
      <c r="A52" s="19" t="s">
        <v>82</v>
      </c>
      <c r="B52" s="18">
        <f>'Lift Chart'!$D$15</f>
        <v>2.6</v>
      </c>
      <c r="D52" s="17" t="s">
        <v>46</v>
      </c>
      <c r="E52" s="18">
        <f>'Lift Chart'!$A$15</f>
        <v>2</v>
      </c>
    </row>
    <row r="53" spans="1:5">
      <c r="A53" s="17" t="s">
        <v>16</v>
      </c>
      <c r="B53" s="18">
        <f>'Lift Chart'!$C$2</f>
        <v>0.7</v>
      </c>
      <c r="D53" s="17" t="s">
        <v>52</v>
      </c>
      <c r="E53" s="18">
        <f>'Lift Chart'!$A$15</f>
        <v>2</v>
      </c>
    </row>
    <row r="54" spans="1:5">
      <c r="A54" s="17" t="s">
        <v>29</v>
      </c>
      <c r="B54" s="18">
        <f>'Lift Chart'!$B$7</f>
        <v>1.1000000000000001</v>
      </c>
      <c r="D54" s="17" t="s">
        <v>57</v>
      </c>
      <c r="E54" s="18">
        <f>'Lift Chart'!$A$15</f>
        <v>2</v>
      </c>
    </row>
    <row r="55" spans="1:5">
      <c r="A55" s="17" t="s">
        <v>17</v>
      </c>
      <c r="B55" s="18">
        <f>'Lift Chart'!$D$2</f>
        <v>0.8</v>
      </c>
      <c r="D55" s="17" t="s">
        <v>47</v>
      </c>
      <c r="E55" s="18">
        <f>'Lift Chart'!$B$15</f>
        <v>2.2000000000000002</v>
      </c>
    </row>
    <row r="56" spans="1:5">
      <c r="A56" s="19" t="s">
        <v>56</v>
      </c>
      <c r="B56" s="18">
        <f>'Lift Chart'!$E$15</f>
        <v>2.8</v>
      </c>
      <c r="D56" s="19" t="s">
        <v>53</v>
      </c>
      <c r="E56" s="18">
        <f>'Lift Chart'!$B$15</f>
        <v>2.2000000000000002</v>
      </c>
    </row>
    <row r="57" spans="1:5">
      <c r="A57" s="17" t="s">
        <v>45</v>
      </c>
      <c r="B57" s="18">
        <f>'Lift Chart'!$E$11</f>
        <v>1.9</v>
      </c>
      <c r="D57" s="19" t="s">
        <v>58</v>
      </c>
      <c r="E57" s="18">
        <f>'Lift Chart'!$B$15</f>
        <v>2.2000000000000002</v>
      </c>
    </row>
    <row r="58" spans="1:5">
      <c r="A58" s="17" t="s">
        <v>6</v>
      </c>
      <c r="B58" s="18">
        <f>'Lift Chart'!$B$2</f>
        <v>0.6</v>
      </c>
      <c r="D58" s="17" t="s">
        <v>48</v>
      </c>
      <c r="E58" s="18">
        <f>'Lift Chart'!$C$15</f>
        <v>2.4</v>
      </c>
    </row>
    <row r="59" spans="1:5">
      <c r="A59" s="17" t="s">
        <v>59</v>
      </c>
      <c r="B59" s="18">
        <f>'Lift Chart'!$E$15</f>
        <v>2.8</v>
      </c>
      <c r="D59" s="17" t="s">
        <v>54</v>
      </c>
      <c r="E59" s="18">
        <f>'Lift Chart'!$C$15</f>
        <v>2.4</v>
      </c>
    </row>
    <row r="60" spans="1:5">
      <c r="A60" s="17" t="s">
        <v>5</v>
      </c>
      <c r="B60" s="18">
        <f>'Lift Chart'!$A$2</f>
        <v>0.5</v>
      </c>
      <c r="D60" s="127" t="s">
        <v>104</v>
      </c>
      <c r="E60" s="18">
        <f>'Lift Chart'!$C$15</f>
        <v>2.4</v>
      </c>
    </row>
    <row r="61" spans="1:5">
      <c r="A61" s="17" t="s">
        <v>18</v>
      </c>
      <c r="B61" s="18">
        <f>'Lift Chart'!$E$2</f>
        <v>0.9</v>
      </c>
      <c r="D61" s="17" t="s">
        <v>49</v>
      </c>
      <c r="E61" s="18">
        <f>'Lift Chart'!$D$15</f>
        <v>2.6</v>
      </c>
    </row>
    <row r="62" spans="1:5">
      <c r="A62" s="19" t="s">
        <v>11</v>
      </c>
      <c r="B62" s="18">
        <f>'Lift Chart'!$B$2</f>
        <v>0.6</v>
      </c>
      <c r="D62" s="19" t="s">
        <v>55</v>
      </c>
      <c r="E62" s="18">
        <f>'Lift Chart'!$D$15</f>
        <v>2.6</v>
      </c>
    </row>
    <row r="63" spans="1:5">
      <c r="A63" s="17" t="s">
        <v>28</v>
      </c>
      <c r="B63" s="18">
        <f>'Lift Chart'!$A$7</f>
        <v>1</v>
      </c>
      <c r="D63" s="19" t="s">
        <v>82</v>
      </c>
      <c r="E63" s="18">
        <f>'Lift Chart'!$D$15</f>
        <v>2.6</v>
      </c>
    </row>
    <row r="64" spans="1:5">
      <c r="A64" s="19" t="s">
        <v>37</v>
      </c>
      <c r="B64" s="18">
        <f>'Lift Chart'!$B$11</f>
        <v>1.6</v>
      </c>
      <c r="D64" s="17" t="s">
        <v>50</v>
      </c>
      <c r="E64" s="18">
        <f>'Lift Chart'!$E$15</f>
        <v>2.8</v>
      </c>
    </row>
    <row r="65" spans="1:5">
      <c r="A65" s="19" t="s">
        <v>63</v>
      </c>
      <c r="B65" s="18">
        <f>'Lift Chart'!$B$19</f>
        <v>3.3</v>
      </c>
      <c r="D65" s="19" t="s">
        <v>56</v>
      </c>
      <c r="E65" s="18">
        <f>'Lift Chart'!$E$15</f>
        <v>2.8</v>
      </c>
    </row>
    <row r="66" spans="1:5">
      <c r="A66" s="19" t="s">
        <v>58</v>
      </c>
      <c r="B66" s="18">
        <f>'Lift Chart'!$B$15</f>
        <v>2.2000000000000002</v>
      </c>
      <c r="D66" s="17" t="s">
        <v>59</v>
      </c>
      <c r="E66" s="18">
        <f>'Lift Chart'!$E$15</f>
        <v>2.8</v>
      </c>
    </row>
    <row r="67" spans="1:5">
      <c r="A67" s="17" t="s">
        <v>42</v>
      </c>
      <c r="B67" s="18">
        <f>'Lift Chart'!$B$11</f>
        <v>1.6</v>
      </c>
      <c r="D67" s="17" t="s">
        <v>61</v>
      </c>
      <c r="E67" s="18">
        <f>'Lift Chart'!$A$19</f>
        <v>3</v>
      </c>
    </row>
    <row r="68" spans="1:5">
      <c r="A68" s="17" t="s">
        <v>57</v>
      </c>
      <c r="B68" s="18">
        <f>'Lift Chart'!$A$15</f>
        <v>2</v>
      </c>
      <c r="D68" s="17" t="s">
        <v>62</v>
      </c>
      <c r="E68" s="18">
        <f>'Lift Chart'!$A$19</f>
        <v>3</v>
      </c>
    </row>
    <row r="69" spans="1:5">
      <c r="A69" s="17" t="s">
        <v>30</v>
      </c>
      <c r="B69" s="18">
        <f>'Lift Chart'!$C$7</f>
        <v>1.2</v>
      </c>
      <c r="D69" s="17" t="s">
        <v>60</v>
      </c>
      <c r="E69" s="18">
        <f>'Lift Chart'!$B$19</f>
        <v>3.3</v>
      </c>
    </row>
    <row r="70" spans="1:5">
      <c r="A70" s="128" t="s">
        <v>61</v>
      </c>
      <c r="B70" s="21">
        <f>'Lift Chart'!$A$19</f>
        <v>3</v>
      </c>
      <c r="D70" s="32" t="s">
        <v>63</v>
      </c>
      <c r="E70" s="18">
        <f>'Lift Chart'!$B$19</f>
        <v>3.3</v>
      </c>
    </row>
  </sheetData>
  <sheetProtection password="EEC9" sheet="1" objects="1" scenarios="1"/>
  <mergeCells count="2">
    <mergeCell ref="G8:H8"/>
    <mergeCell ref="G9:H14"/>
  </mergeCells>
  <conditionalFormatting sqref="A1:B1048576">
    <cfRule type="dataBar" priority="37">
      <dataBar>
        <cfvo type="min" val="0"/>
        <cfvo type="max" val="0"/>
        <color rgb="FF63C384"/>
      </dataBar>
      <extLst>
        <ext xmlns:x14="http://schemas.microsoft.com/office/spreadsheetml/2009/9/main" uri="{B025F937-C7B1-47D3-B67F-A62EFF666E3E}">
          <x14:id>{607AC9CE-D4AD-4340-B5F5-832519646C34}</x14:id>
        </ext>
      </extLst>
    </cfRule>
  </conditionalFormatting>
  <conditionalFormatting sqref="G1:H1">
    <cfRule type="dataBar" priority="35">
      <dataBar>
        <cfvo type="min" val="0"/>
        <cfvo type="max" val="0"/>
        <color rgb="FF63C384"/>
      </dataBar>
      <extLst>
        <ext xmlns:x14="http://schemas.microsoft.com/office/spreadsheetml/2009/9/main" uri="{B025F937-C7B1-47D3-B67F-A62EFF666E3E}">
          <x14:id>{23F998D6-944B-4FB4-A6F4-751099691834}</x14:id>
        </ext>
      </extLst>
    </cfRule>
  </conditionalFormatting>
  <conditionalFormatting sqref="D71:E1048576">
    <cfRule type="dataBar" priority="34">
      <dataBar>
        <cfvo type="min" val="0"/>
        <cfvo type="max" val="0"/>
        <color rgb="FF63C384"/>
      </dataBar>
      <extLst>
        <ext xmlns:x14="http://schemas.microsoft.com/office/spreadsheetml/2009/9/main" uri="{B025F937-C7B1-47D3-B67F-A62EFF666E3E}">
          <x14:id>{76CF4B6F-BD01-409F-AD08-C1E6A879DC64}</x14:id>
        </ext>
      </extLst>
    </cfRule>
  </conditionalFormatting>
  <conditionalFormatting sqref="D1:E70">
    <cfRule type="dataBar" priority="2">
      <dataBar>
        <cfvo type="min" val="0"/>
        <cfvo type="max" val="0"/>
        <color rgb="FF638EC6"/>
      </dataBar>
      <extLst>
        <ext xmlns:x14="http://schemas.microsoft.com/office/spreadsheetml/2009/9/main" uri="{B025F937-C7B1-47D3-B67F-A62EFF666E3E}">
          <x14:id>{85CDE965-0B09-4122-9A15-5CD0BF755FD0}</x14:id>
        </ext>
      </extLst>
    </cfRule>
  </conditionalFormatting>
  <conditionalFormatting sqref="E1:E1048576">
    <cfRule type="dataBar" priority="1">
      <dataBar>
        <cfvo type="min" val="0"/>
        <cfvo type="max" val="0"/>
        <color rgb="FF63C384"/>
      </dataBar>
      <extLst>
        <ext xmlns:x14="http://schemas.microsoft.com/office/spreadsheetml/2009/9/main" uri="{B025F937-C7B1-47D3-B67F-A62EFF666E3E}">
          <x14:id>{3C02FC7E-25B8-4BCD-86BA-8286C116D9ED}</x14:id>
        </ext>
      </extLst>
    </cfRule>
  </conditionalFormatting>
  <dataValidations count="2">
    <dataValidation type="decimal" allowBlank="1" showInputMessage="1" showErrorMessage="1" sqref="B1:B1048576">
      <formula1>0.5</formula1>
      <formula2>3.3</formula2>
    </dataValidation>
    <dataValidation type="decimal" allowBlank="1" showInputMessage="1" showErrorMessage="1" sqref="E1:E1048576">
      <formula1>0</formula1>
      <formula2>3.3</formula2>
    </dataValidation>
  </dataValidations>
  <pageMargins left="0.7" right="0.7" top="0.75" bottom="0.75" header="0.3" footer="0.3"/>
  <pageSetup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607AC9CE-D4AD-4340-B5F5-832519646C34}">
            <x14:dataBar minLength="0" maxLength="100" border="1" negativeBarBorderColorSameAsPositive="0">
              <x14:cfvo type="autoMin"/>
              <x14:cfvo type="autoMax"/>
              <x14:borderColor rgb="FF63C384"/>
              <x14:negativeFillColor rgb="FFFF0000"/>
              <x14:negativeBorderColor rgb="FFFF0000"/>
              <x14:axisColor rgb="FF000000"/>
            </x14:dataBar>
          </x14:cfRule>
          <xm:sqref>A1:B1048576</xm:sqref>
        </x14:conditionalFormatting>
        <x14:conditionalFormatting xmlns:xm="http://schemas.microsoft.com/office/excel/2006/main">
          <x14:cfRule type="dataBar" id="{23F998D6-944B-4FB4-A6F4-751099691834}">
            <x14:dataBar minLength="0" maxLength="100" border="1" negativeBarBorderColorSameAsPositive="0">
              <x14:cfvo type="autoMin"/>
              <x14:cfvo type="autoMax"/>
              <x14:borderColor rgb="FF63C384"/>
              <x14:negativeFillColor rgb="FFFF0000"/>
              <x14:negativeBorderColor rgb="FFFF0000"/>
              <x14:axisColor rgb="FF000000"/>
            </x14:dataBar>
          </x14:cfRule>
          <xm:sqref>G1:H1</xm:sqref>
        </x14:conditionalFormatting>
        <x14:conditionalFormatting xmlns:xm="http://schemas.microsoft.com/office/excel/2006/main">
          <x14:cfRule type="dataBar" id="{76CF4B6F-BD01-409F-AD08-C1E6A879DC64}">
            <x14:dataBar minLength="0" maxLength="100" border="1" negativeBarBorderColorSameAsPositive="0">
              <x14:cfvo type="autoMin"/>
              <x14:cfvo type="autoMax"/>
              <x14:borderColor rgb="FF63C384"/>
              <x14:negativeFillColor rgb="FFFF0000"/>
              <x14:negativeBorderColor rgb="FFFF0000"/>
              <x14:axisColor rgb="FF000000"/>
            </x14:dataBar>
          </x14:cfRule>
          <xm:sqref>D71:E1048576</xm:sqref>
        </x14:conditionalFormatting>
        <x14:conditionalFormatting xmlns:xm="http://schemas.microsoft.com/office/excel/2006/main">
          <x14:cfRule type="dataBar" id="{85CDE965-0B09-4122-9A15-5CD0BF755FD0}">
            <x14:dataBar minLength="0" maxLength="100" border="1" negativeBarBorderColorSameAsPositive="0">
              <x14:cfvo type="autoMin"/>
              <x14:cfvo type="autoMax"/>
              <x14:borderColor rgb="FF638EC6"/>
              <x14:negativeFillColor rgb="FFFF0000"/>
              <x14:negativeBorderColor rgb="FFFF0000"/>
              <x14:axisColor rgb="FF000000"/>
            </x14:dataBar>
          </x14:cfRule>
          <xm:sqref>D1:E70</xm:sqref>
        </x14:conditionalFormatting>
        <x14:conditionalFormatting xmlns:xm="http://schemas.microsoft.com/office/excel/2006/main">
          <x14:cfRule type="dataBar" id="{3C02FC7E-25B8-4BCD-86BA-8286C116D9ED}">
            <x14:dataBar minLength="0" maxLength="100" border="1" negativeBarBorderColorSameAsPositive="0">
              <x14:cfvo type="autoMin"/>
              <x14:cfvo type="autoMax"/>
              <x14:borderColor rgb="FF63C384"/>
              <x14:negativeFillColor rgb="FFFF0000"/>
              <x14:negativeBorderColor rgb="FFFF0000"/>
              <x14:axisColor rgb="FF000000"/>
            </x14:dataBar>
          </x14:cfRule>
          <xm:sqref>E1:E1048576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105" zoomScaleNormal="105" workbookViewId="0">
      <selection activeCell="H5" sqref="H5"/>
    </sheetView>
  </sheetViews>
  <sheetFormatPr defaultRowHeight="15"/>
  <cols>
    <col min="1" max="1" width="3.5703125" customWidth="1"/>
    <col min="2" max="2" width="17.7109375" customWidth="1"/>
    <col min="3" max="3" width="5.85546875" bestFit="1" customWidth="1"/>
    <col min="4" max="4" width="17.7109375" customWidth="1"/>
    <col min="5" max="5" width="5.5703125" bestFit="1" customWidth="1"/>
    <col min="6" max="6" width="17.7109375" customWidth="1"/>
    <col min="7" max="7" width="5.5703125" bestFit="1" customWidth="1"/>
    <col min="8" max="8" width="17.7109375" customWidth="1"/>
    <col min="9" max="9" width="5.5703125" bestFit="1" customWidth="1"/>
    <col min="10" max="15" width="10.5703125" customWidth="1"/>
  </cols>
  <sheetData>
    <row r="1" spans="1:17" s="27" customFormat="1" ht="15.75" thickBot="1">
      <c r="A1" s="97" t="s">
        <v>88</v>
      </c>
      <c r="B1" s="40" t="s">
        <v>73</v>
      </c>
      <c r="C1" s="38" t="s">
        <v>74</v>
      </c>
      <c r="D1" s="38" t="s">
        <v>75</v>
      </c>
      <c r="E1" s="38" t="s">
        <v>74</v>
      </c>
      <c r="F1" s="38" t="s">
        <v>76</v>
      </c>
      <c r="G1" s="38" t="s">
        <v>77</v>
      </c>
      <c r="H1" s="38" t="s">
        <v>78</v>
      </c>
      <c r="I1" s="38" t="s">
        <v>74</v>
      </c>
      <c r="J1" s="38" t="s">
        <v>65</v>
      </c>
      <c r="K1" s="38" t="s">
        <v>66</v>
      </c>
      <c r="L1" s="38" t="s">
        <v>84</v>
      </c>
      <c r="M1" s="38" t="s">
        <v>85</v>
      </c>
      <c r="N1" s="38" t="s">
        <v>86</v>
      </c>
      <c r="O1" s="39" t="s">
        <v>79</v>
      </c>
      <c r="P1" s="121" t="s">
        <v>83</v>
      </c>
      <c r="Q1" s="122"/>
    </row>
    <row r="2" spans="1:17" ht="15" customHeight="1">
      <c r="A2" s="98"/>
      <c r="B2" s="58" t="s">
        <v>101</v>
      </c>
      <c r="C2" s="53">
        <f>VLOOKUP(B2,Lifts_Alphabetical[],2,FALSE)</f>
        <v>0</v>
      </c>
      <c r="D2" s="56" t="s">
        <v>101</v>
      </c>
      <c r="E2" s="53">
        <f>VLOOKUP(D2,Lifts_Alphabetical[],2,FALSE)</f>
        <v>0</v>
      </c>
      <c r="F2" s="56" t="s">
        <v>81</v>
      </c>
      <c r="G2" s="53">
        <f>VLOOKUP(F2,Lifts_Alphabetical[],2,FALSE)</f>
        <v>1.2</v>
      </c>
      <c r="H2" s="56" t="s">
        <v>101</v>
      </c>
      <c r="I2" s="53">
        <f>VLOOKUP(H2,Lifts_Alphabetical[],2,FALSE)</f>
        <v>0</v>
      </c>
      <c r="J2" s="53">
        <f t="shared" ref="J2:J10" si="0">MIN(10,(C2+E2+G2+I2))</f>
        <v>1.2</v>
      </c>
      <c r="K2" s="76"/>
      <c r="L2" s="60">
        <v>6.5</v>
      </c>
      <c r="M2" s="60">
        <v>7</v>
      </c>
      <c r="N2" s="60">
        <v>5.5</v>
      </c>
      <c r="O2" s="55">
        <f>IF((SUM(L2:N2)&gt;0),(J2-K2+AVERAGE(L2:N2)),(J2-K2))</f>
        <v>7.5333333333333332</v>
      </c>
      <c r="P2" s="117" t="e">
        <f>(MAX(O2:O11)+LARGE(O2:O11,2))/2</f>
        <v>#N/A</v>
      </c>
      <c r="Q2" s="118"/>
    </row>
    <row r="3" spans="1:17" ht="15.75" thickBot="1">
      <c r="A3" s="98"/>
      <c r="B3" s="83" t="s">
        <v>101</v>
      </c>
      <c r="C3" s="53">
        <f>VLOOKUP(B3,Lifts_Alphabetical[],2,FALSE)</f>
        <v>0</v>
      </c>
      <c r="D3" s="56" t="s">
        <v>101</v>
      </c>
      <c r="E3" s="53">
        <f>VLOOKUP(D3,Lifts_Alphabetical[],2,FALSE)</f>
        <v>0</v>
      </c>
      <c r="F3" s="56" t="s">
        <v>101</v>
      </c>
      <c r="G3" s="53">
        <f>VLOOKUP(F3,Lifts_Alphabetical[],2,FALSE)</f>
        <v>0</v>
      </c>
      <c r="H3" s="89" t="s">
        <v>101</v>
      </c>
      <c r="I3" s="53">
        <f>VLOOKUP(H3,Lifts_Alphabetical[],2,FALSE)</f>
        <v>0</v>
      </c>
      <c r="J3" s="53">
        <f t="shared" si="0"/>
        <v>0</v>
      </c>
      <c r="K3" s="76">
        <v>4.2</v>
      </c>
      <c r="L3" s="61">
        <v>5</v>
      </c>
      <c r="M3" s="61">
        <v>5</v>
      </c>
      <c r="N3" s="61">
        <v>5</v>
      </c>
      <c r="O3" s="55">
        <f t="shared" ref="O3:O11" si="1">IF((SUM(L3:N3)&gt;0),(J3-K3+AVERAGE(L3:N3)),(J3-K3))</f>
        <v>0.79999999999999982</v>
      </c>
      <c r="P3" s="119"/>
      <c r="Q3" s="120"/>
    </row>
    <row r="4" spans="1:17">
      <c r="A4" s="98"/>
      <c r="B4" s="58" t="s">
        <v>101</v>
      </c>
      <c r="C4" s="53">
        <f>VLOOKUP(B4,Lifts_Alphabetical[],2,FALSE)</f>
        <v>0</v>
      </c>
      <c r="D4" s="56" t="s">
        <v>101</v>
      </c>
      <c r="E4" s="53">
        <f>VLOOKUP(D4,Lifts_Alphabetical[],2,FALSE)</f>
        <v>0</v>
      </c>
      <c r="F4" s="56" t="s">
        <v>101</v>
      </c>
      <c r="G4" s="53">
        <f>VLOOKUP(F4,Lifts_Alphabetical[],2,FALSE)</f>
        <v>0</v>
      </c>
      <c r="H4" s="56" t="s">
        <v>101</v>
      </c>
      <c r="I4" s="53">
        <f>VLOOKUP(H4,Lifts_Alphabetical[],2,FALSE)</f>
        <v>0</v>
      </c>
      <c r="J4" s="53">
        <f t="shared" si="0"/>
        <v>0</v>
      </c>
      <c r="K4" s="76"/>
      <c r="L4" s="61">
        <v>3</v>
      </c>
      <c r="M4" s="61">
        <v>3.5</v>
      </c>
      <c r="N4" s="61">
        <v>3</v>
      </c>
      <c r="O4" s="70">
        <f t="shared" si="1"/>
        <v>3.1666666666666665</v>
      </c>
      <c r="P4" s="28"/>
    </row>
    <row r="5" spans="1:17">
      <c r="A5" s="98"/>
      <c r="B5" s="58" t="s">
        <v>101</v>
      </c>
      <c r="C5" s="53">
        <f>VLOOKUP(B5,Lifts_Alphabetical[],2,FALSE)</f>
        <v>0</v>
      </c>
      <c r="D5" s="56" t="s">
        <v>101</v>
      </c>
      <c r="E5" s="53">
        <f>VLOOKUP(D5,Lifts_Alphabetical[],2,FALSE)</f>
        <v>0</v>
      </c>
      <c r="F5" s="56" t="s">
        <v>101</v>
      </c>
      <c r="G5" s="53">
        <f>VLOOKUP(F5,Lifts_Alphabetical[],2,FALSE)</f>
        <v>0</v>
      </c>
      <c r="H5" s="84" t="s">
        <v>101</v>
      </c>
      <c r="I5" s="53">
        <f>VLOOKUP(H5,Lifts_Alphabetical[],2,FALSE)</f>
        <v>0</v>
      </c>
      <c r="J5" s="53">
        <f t="shared" si="0"/>
        <v>0</v>
      </c>
      <c r="K5" s="76">
        <v>0.5</v>
      </c>
      <c r="L5" s="61">
        <v>3</v>
      </c>
      <c r="M5" s="61">
        <v>5</v>
      </c>
      <c r="N5" s="61">
        <v>6</v>
      </c>
      <c r="O5" s="71">
        <f t="shared" si="1"/>
        <v>4.166666666666667</v>
      </c>
      <c r="P5" s="28"/>
    </row>
    <row r="6" spans="1:17">
      <c r="A6" s="98"/>
      <c r="B6" s="58" t="s">
        <v>101</v>
      </c>
      <c r="C6" s="53">
        <f>VLOOKUP(B6,Lifts_Alphabetical[],2,FALSE)</f>
        <v>0</v>
      </c>
      <c r="D6" s="56" t="s">
        <v>80</v>
      </c>
      <c r="E6" s="53">
        <f>VLOOKUP(D6,Lifts_Alphabetical[],2,FALSE)</f>
        <v>0</v>
      </c>
      <c r="F6" s="56" t="s">
        <v>80</v>
      </c>
      <c r="G6" s="53">
        <f>VLOOKUP(F6,Lifts_Alphabetical[],2,FALSE)</f>
        <v>0</v>
      </c>
      <c r="H6" s="56"/>
      <c r="I6" s="53" t="e">
        <f>VLOOKUP(H6,Lifts_Alphabetical[],2,FALSE)</f>
        <v>#N/A</v>
      </c>
      <c r="J6" s="53" t="e">
        <f t="shared" si="0"/>
        <v>#N/A</v>
      </c>
      <c r="K6" s="76"/>
      <c r="L6" s="61"/>
      <c r="M6" s="61"/>
      <c r="N6" s="61"/>
      <c r="O6" s="71" t="e">
        <f t="shared" si="1"/>
        <v>#N/A</v>
      </c>
      <c r="P6" s="28"/>
    </row>
    <row r="7" spans="1:17">
      <c r="A7" s="98"/>
      <c r="B7" s="58" t="s">
        <v>101</v>
      </c>
      <c r="C7" s="53">
        <f>VLOOKUP(B7,Lifts_Alphabetical[],2,FALSE)</f>
        <v>0</v>
      </c>
      <c r="D7" s="56" t="s">
        <v>80</v>
      </c>
      <c r="E7" s="53">
        <f>VLOOKUP(D7,Lifts_Alphabetical[],2,FALSE)</f>
        <v>0</v>
      </c>
      <c r="F7" s="56" t="s">
        <v>80</v>
      </c>
      <c r="G7" s="53">
        <f>VLOOKUP(F7,Lifts_Alphabetical[],2,FALSE)</f>
        <v>0</v>
      </c>
      <c r="H7" s="56"/>
      <c r="I7" s="53" t="e">
        <f>VLOOKUP(H7,Lifts_Alphabetical[],2,FALSE)</f>
        <v>#N/A</v>
      </c>
      <c r="J7" s="53" t="e">
        <f t="shared" si="0"/>
        <v>#N/A</v>
      </c>
      <c r="K7" s="76"/>
      <c r="L7" s="61"/>
      <c r="M7" s="61"/>
      <c r="N7" s="61"/>
      <c r="O7" s="71" t="e">
        <f t="shared" si="1"/>
        <v>#N/A</v>
      </c>
      <c r="P7" s="28"/>
      <c r="Q7" t="s">
        <v>51</v>
      </c>
    </row>
    <row r="8" spans="1:17">
      <c r="A8" s="98"/>
      <c r="B8" s="58" t="s">
        <v>101</v>
      </c>
      <c r="C8" s="53">
        <f>VLOOKUP(B8,Lifts_Alphabetical[],2,FALSE)</f>
        <v>0</v>
      </c>
      <c r="D8" s="56" t="s">
        <v>80</v>
      </c>
      <c r="E8" s="53">
        <f>VLOOKUP(D8,Lifts_Alphabetical[],2,FALSE)</f>
        <v>0</v>
      </c>
      <c r="F8" s="56" t="s">
        <v>80</v>
      </c>
      <c r="G8" s="53">
        <f>VLOOKUP(F8,Lifts_Alphabetical[],2,FALSE)</f>
        <v>0</v>
      </c>
      <c r="H8" s="56"/>
      <c r="I8" s="53" t="e">
        <f>VLOOKUP(H8,Lifts_Alphabetical[],2,FALSE)</f>
        <v>#N/A</v>
      </c>
      <c r="J8" s="53" t="e">
        <f t="shared" si="0"/>
        <v>#N/A</v>
      </c>
      <c r="K8" s="76"/>
      <c r="L8" s="61"/>
      <c r="M8" s="61"/>
      <c r="N8" s="61"/>
      <c r="O8" s="71" t="e">
        <f t="shared" si="1"/>
        <v>#N/A</v>
      </c>
      <c r="P8" s="28"/>
    </row>
    <row r="9" spans="1:17">
      <c r="A9" s="98"/>
      <c r="B9" s="58" t="s">
        <v>80</v>
      </c>
      <c r="C9" s="53">
        <f>VLOOKUP(B9,Lifts_Alphabetical[],2,FALSE)</f>
        <v>0</v>
      </c>
      <c r="D9" s="56" t="s">
        <v>80</v>
      </c>
      <c r="E9" s="53">
        <f>VLOOKUP(D9,Lifts_Alphabetical[],2,FALSE)</f>
        <v>0</v>
      </c>
      <c r="F9" s="56" t="s">
        <v>80</v>
      </c>
      <c r="G9" s="53">
        <f>VLOOKUP(F9,Lifts_Alphabetical[],2,FALSE)</f>
        <v>0</v>
      </c>
      <c r="H9" s="56"/>
      <c r="I9" s="53" t="e">
        <f>VLOOKUP(H9,Lifts_Alphabetical[],2,FALSE)</f>
        <v>#N/A</v>
      </c>
      <c r="J9" s="53" t="e">
        <f t="shared" si="0"/>
        <v>#N/A</v>
      </c>
      <c r="K9" s="76"/>
      <c r="L9" s="61"/>
      <c r="M9" s="61"/>
      <c r="N9" s="61"/>
      <c r="O9" s="71" t="e">
        <f t="shared" si="1"/>
        <v>#N/A</v>
      </c>
      <c r="P9" s="28"/>
    </row>
    <row r="10" spans="1:17">
      <c r="A10" s="98"/>
      <c r="B10" s="58" t="s">
        <v>80</v>
      </c>
      <c r="C10" s="53">
        <f>VLOOKUP(B10,Lifts_Alphabetical[],2,FALSE)</f>
        <v>0</v>
      </c>
      <c r="D10" s="56" t="s">
        <v>80</v>
      </c>
      <c r="E10" s="53">
        <f>VLOOKUP(D10,Lifts_Alphabetical[],2,FALSE)</f>
        <v>0</v>
      </c>
      <c r="F10" s="56" t="s">
        <v>80</v>
      </c>
      <c r="G10" s="53">
        <f>VLOOKUP(F10,Lifts_Alphabetical[],2,FALSE)</f>
        <v>0</v>
      </c>
      <c r="H10" s="56"/>
      <c r="I10" s="53" t="e">
        <f>VLOOKUP(H10,Lifts_Alphabetical[],2,FALSE)</f>
        <v>#N/A</v>
      </c>
      <c r="J10" s="53" t="e">
        <f t="shared" si="0"/>
        <v>#N/A</v>
      </c>
      <c r="K10" s="76"/>
      <c r="L10" s="61"/>
      <c r="M10" s="61"/>
      <c r="N10" s="61"/>
      <c r="O10" s="71" t="e">
        <f t="shared" si="1"/>
        <v>#N/A</v>
      </c>
      <c r="P10" s="28"/>
    </row>
    <row r="11" spans="1:17" ht="15.75" thickBot="1">
      <c r="A11" s="99"/>
      <c r="B11" s="59" t="s">
        <v>80</v>
      </c>
      <c r="C11" s="54">
        <f>VLOOKUP(B11,Lifts_Alphabetical[],2,FALSE)</f>
        <v>0</v>
      </c>
      <c r="D11" s="57" t="s">
        <v>80</v>
      </c>
      <c r="E11" s="54">
        <f>VLOOKUP(D11,Lifts_Alphabetical[],2,FALSE)</f>
        <v>0</v>
      </c>
      <c r="F11" s="57" t="s">
        <v>80</v>
      </c>
      <c r="G11" s="54">
        <f>VLOOKUP(F11,Lifts_Alphabetical[],2,FALSE)</f>
        <v>0</v>
      </c>
      <c r="H11" s="57"/>
      <c r="I11" s="54" t="e">
        <f>VLOOKUP(H11,Lifts_Alphabetical[],2,FALSE)</f>
        <v>#N/A</v>
      </c>
      <c r="J11" s="54" t="e">
        <f t="shared" ref="J11" si="2">MIN(10,(C11+E11+G11+I11))</f>
        <v>#N/A</v>
      </c>
      <c r="K11" s="77"/>
      <c r="L11" s="62"/>
      <c r="M11" s="62"/>
      <c r="N11" s="62"/>
      <c r="O11" s="72" t="e">
        <f t="shared" si="1"/>
        <v>#N/A</v>
      </c>
      <c r="P11" s="28"/>
    </row>
    <row r="12" spans="1:17" ht="15.75" thickBot="1">
      <c r="A12" s="100" t="s">
        <v>89</v>
      </c>
      <c r="B12" s="42" t="s">
        <v>73</v>
      </c>
      <c r="C12" s="43" t="s">
        <v>74</v>
      </c>
      <c r="D12" s="43" t="s">
        <v>75</v>
      </c>
      <c r="E12" s="43" t="s">
        <v>74</v>
      </c>
      <c r="F12" s="43" t="s">
        <v>76</v>
      </c>
      <c r="G12" s="43" t="s">
        <v>77</v>
      </c>
      <c r="H12" s="43" t="s">
        <v>78</v>
      </c>
      <c r="I12" s="43" t="s">
        <v>74</v>
      </c>
      <c r="J12" s="43" t="s">
        <v>65</v>
      </c>
      <c r="K12" s="43" t="s">
        <v>66</v>
      </c>
      <c r="L12" s="43" t="s">
        <v>87</v>
      </c>
      <c r="M12" s="43" t="s">
        <v>85</v>
      </c>
      <c r="N12" s="43" t="s">
        <v>86</v>
      </c>
      <c r="O12" s="49" t="s">
        <v>79</v>
      </c>
      <c r="P12" s="123" t="s">
        <v>83</v>
      </c>
      <c r="Q12" s="124"/>
    </row>
    <row r="13" spans="1:17" ht="15" customHeight="1">
      <c r="A13" s="101"/>
      <c r="B13" s="58" t="s">
        <v>80</v>
      </c>
      <c r="C13" s="30">
        <f>VLOOKUP(B13,Lifts_Alphabetical[],2,FALSE)</f>
        <v>0</v>
      </c>
      <c r="D13" s="56" t="s">
        <v>80</v>
      </c>
      <c r="E13" s="30">
        <f>VLOOKUP(D13,Lifts_Alphabetical[],2,FALSE)</f>
        <v>0</v>
      </c>
      <c r="F13" s="56" t="s">
        <v>80</v>
      </c>
      <c r="G13" s="30">
        <f>VLOOKUP(F13,Lifts_Alphabetical[],2,FALSE)</f>
        <v>0</v>
      </c>
      <c r="H13" s="56" t="s">
        <v>80</v>
      </c>
      <c r="I13" s="30">
        <f>VLOOKUP(H13,Lifts_Alphabetical[],2,FALSE)</f>
        <v>0</v>
      </c>
      <c r="J13" s="30">
        <f>MIN(10,(C13+E13+G13+I13))</f>
        <v>0</v>
      </c>
      <c r="K13" s="76"/>
      <c r="L13" s="63"/>
      <c r="M13" s="63"/>
      <c r="N13" s="63"/>
      <c r="O13" s="55">
        <f>IF((SUM(L13:N13)&gt;0),(J13-K13+AVERAGE(L13:N13)),(J13-K13))</f>
        <v>0</v>
      </c>
      <c r="P13" s="109">
        <f>(MAX(O13:O22)+LARGE(O13:O22,2))/2</f>
        <v>0</v>
      </c>
      <c r="Q13" s="110"/>
    </row>
    <row r="14" spans="1:17" ht="15.75" thickBot="1">
      <c r="A14" s="101"/>
      <c r="B14" s="58" t="s">
        <v>80</v>
      </c>
      <c r="C14" s="30">
        <f>VLOOKUP(B14,Lifts_Alphabetical[],2,FALSE)</f>
        <v>0</v>
      </c>
      <c r="D14" s="56" t="s">
        <v>80</v>
      </c>
      <c r="E14" s="30">
        <f>VLOOKUP(D14,Lifts_Alphabetical[],2,FALSE)</f>
        <v>0</v>
      </c>
      <c r="F14" s="56" t="s">
        <v>80</v>
      </c>
      <c r="G14" s="30">
        <f>VLOOKUP(F14,Lifts_Alphabetical[],2,FALSE)</f>
        <v>0</v>
      </c>
      <c r="H14" s="56" t="s">
        <v>80</v>
      </c>
      <c r="I14" s="30">
        <f>VLOOKUP(H14,Lifts_Alphabetical[],2,FALSE)</f>
        <v>0</v>
      </c>
      <c r="J14" s="30">
        <f>MIN(10,(C14+E14+G14+I14))</f>
        <v>0</v>
      </c>
      <c r="K14" s="76"/>
      <c r="L14" s="64"/>
      <c r="M14" s="64"/>
      <c r="N14" s="64"/>
      <c r="O14" s="55">
        <f t="shared" ref="O14:O22" si="3">IF((SUM(L14:N14)&gt;0),(J14-K14+AVERAGE(L14:N14)),(J14-K14))</f>
        <v>0</v>
      </c>
      <c r="P14" s="111"/>
      <c r="Q14" s="112"/>
    </row>
    <row r="15" spans="1:17">
      <c r="A15" s="101"/>
      <c r="B15" s="58" t="s">
        <v>80</v>
      </c>
      <c r="C15" s="30">
        <f>VLOOKUP(B15,Lifts_Alphabetical[],2,FALSE)</f>
        <v>0</v>
      </c>
      <c r="D15" s="56" t="s">
        <v>80</v>
      </c>
      <c r="E15" s="30">
        <f>VLOOKUP(D15,Lifts_Alphabetical[],2,FALSE)</f>
        <v>0</v>
      </c>
      <c r="F15" s="56" t="s">
        <v>80</v>
      </c>
      <c r="G15" s="30">
        <f>VLOOKUP(F15,Lifts_Alphabetical[],2,FALSE)</f>
        <v>0</v>
      </c>
      <c r="H15" s="56" t="s">
        <v>80</v>
      </c>
      <c r="I15" s="30">
        <f>VLOOKUP(H15,Lifts_Alphabetical[],2,FALSE)</f>
        <v>0</v>
      </c>
      <c r="J15" s="30">
        <f>MIN(10,(C15+E15+G15+I15))</f>
        <v>0</v>
      </c>
      <c r="K15" s="76"/>
      <c r="L15" s="64"/>
      <c r="M15" s="64"/>
      <c r="N15" s="64"/>
      <c r="O15" s="70">
        <f t="shared" si="3"/>
        <v>0</v>
      </c>
      <c r="P15" s="28"/>
    </row>
    <row r="16" spans="1:17">
      <c r="A16" s="101"/>
      <c r="B16" s="58" t="s">
        <v>80</v>
      </c>
      <c r="C16" s="30">
        <f>VLOOKUP(B16,Lifts_Alphabetical[],2,FALSE)</f>
        <v>0</v>
      </c>
      <c r="D16" s="56" t="s">
        <v>80</v>
      </c>
      <c r="E16" s="30">
        <f>VLOOKUP(D16,Lifts_Alphabetical[],2,FALSE)</f>
        <v>0</v>
      </c>
      <c r="F16" s="56" t="s">
        <v>80</v>
      </c>
      <c r="G16" s="30">
        <f>VLOOKUP(F16,Lifts_Alphabetical[],2,FALSE)</f>
        <v>0</v>
      </c>
      <c r="H16" s="56" t="s">
        <v>80</v>
      </c>
      <c r="I16" s="30">
        <f>VLOOKUP(H16,Lifts_Alphabetical[],2,FALSE)</f>
        <v>0</v>
      </c>
      <c r="J16" s="30">
        <f>MIN(10,(C16+E16+G16+I16))</f>
        <v>0</v>
      </c>
      <c r="K16" s="76"/>
      <c r="L16" s="64"/>
      <c r="M16" s="64"/>
      <c r="N16" s="64"/>
      <c r="O16" s="71">
        <f t="shared" si="3"/>
        <v>0</v>
      </c>
      <c r="P16" s="28"/>
    </row>
    <row r="17" spans="1:17">
      <c r="A17" s="101"/>
      <c r="B17" s="66" t="s">
        <v>80</v>
      </c>
      <c r="C17" s="37">
        <f>VLOOKUP(B17,Lifts_Alphabetical[],2,FALSE)</f>
        <v>0</v>
      </c>
      <c r="D17" s="68" t="s">
        <v>80</v>
      </c>
      <c r="E17" s="37">
        <f>VLOOKUP(D17,Lifts_Alphabetical[],2,FALSE)</f>
        <v>0</v>
      </c>
      <c r="F17" s="68" t="s">
        <v>80</v>
      </c>
      <c r="G17" s="37">
        <f>VLOOKUP(F17,Lifts_Alphabetical[],2,FALSE)</f>
        <v>0</v>
      </c>
      <c r="H17" s="68" t="s">
        <v>80</v>
      </c>
      <c r="I17" s="37">
        <f>VLOOKUP(H17,Lifts_Alphabetical[],2,FALSE)</f>
        <v>0</v>
      </c>
      <c r="J17" s="37">
        <f t="shared" ref="J17" si="4">MIN(10,(C17+E17+G17+I17))</f>
        <v>0</v>
      </c>
      <c r="K17" s="76"/>
      <c r="L17" s="64"/>
      <c r="M17" s="64"/>
      <c r="N17" s="64"/>
      <c r="O17" s="71">
        <f t="shared" si="3"/>
        <v>0</v>
      </c>
    </row>
    <row r="18" spans="1:17">
      <c r="A18" s="101"/>
      <c r="B18" s="66" t="s">
        <v>80</v>
      </c>
      <c r="C18" s="37">
        <f>VLOOKUP(B18,Lifts_Alphabetical[],2,FALSE)</f>
        <v>0</v>
      </c>
      <c r="D18" s="68" t="s">
        <v>80</v>
      </c>
      <c r="E18" s="37">
        <f>VLOOKUP(D18,Lifts_Alphabetical[],2,FALSE)</f>
        <v>0</v>
      </c>
      <c r="F18" s="68" t="s">
        <v>80</v>
      </c>
      <c r="G18" s="37">
        <f>VLOOKUP(F18,Lifts_Alphabetical[],2,FALSE)</f>
        <v>0</v>
      </c>
      <c r="H18" s="68" t="s">
        <v>80</v>
      </c>
      <c r="I18" s="37">
        <f>VLOOKUP(H18,Lifts_Alphabetical[],2,FALSE)</f>
        <v>0</v>
      </c>
      <c r="J18" s="37">
        <f t="shared" ref="J18" si="5">MIN(10,(C18+E18+G18+I18))</f>
        <v>0</v>
      </c>
      <c r="K18" s="76"/>
      <c r="L18" s="64"/>
      <c r="M18" s="64"/>
      <c r="N18" s="64"/>
      <c r="O18" s="71">
        <f t="shared" si="3"/>
        <v>0</v>
      </c>
      <c r="Q18" t="s">
        <v>51</v>
      </c>
    </row>
    <row r="19" spans="1:17">
      <c r="A19" s="101"/>
      <c r="B19" s="66" t="s">
        <v>80</v>
      </c>
      <c r="C19" s="37">
        <f>VLOOKUP(B19,Lifts_Alphabetical[],2,FALSE)</f>
        <v>0</v>
      </c>
      <c r="D19" s="68" t="s">
        <v>80</v>
      </c>
      <c r="E19" s="37">
        <f>VLOOKUP(D19,Lifts_Alphabetical[],2,FALSE)</f>
        <v>0</v>
      </c>
      <c r="F19" s="68" t="s">
        <v>80</v>
      </c>
      <c r="G19" s="37">
        <f>VLOOKUP(F19,Lifts_Alphabetical[],2,FALSE)</f>
        <v>0</v>
      </c>
      <c r="H19" s="68" t="s">
        <v>80</v>
      </c>
      <c r="I19" s="37">
        <f>VLOOKUP(H19,Lifts_Alphabetical[],2,FALSE)</f>
        <v>0</v>
      </c>
      <c r="J19" s="37">
        <f t="shared" ref="J19:J22" si="6">MIN(10,(C19+E19+G19+I19))</f>
        <v>0</v>
      </c>
      <c r="K19" s="76"/>
      <c r="L19" s="64"/>
      <c r="M19" s="64"/>
      <c r="N19" s="64"/>
      <c r="O19" s="71">
        <f t="shared" si="3"/>
        <v>0</v>
      </c>
    </row>
    <row r="20" spans="1:17">
      <c r="A20" s="101"/>
      <c r="B20" s="66" t="s">
        <v>80</v>
      </c>
      <c r="C20" s="37">
        <f>VLOOKUP(B20,Lifts_Alphabetical[],2,FALSE)</f>
        <v>0</v>
      </c>
      <c r="D20" s="68" t="s">
        <v>80</v>
      </c>
      <c r="E20" s="37">
        <f>VLOOKUP(D20,Lifts_Alphabetical[],2,FALSE)</f>
        <v>0</v>
      </c>
      <c r="F20" s="68" t="s">
        <v>80</v>
      </c>
      <c r="G20" s="37">
        <f>VLOOKUP(F20,Lifts_Alphabetical[],2,FALSE)</f>
        <v>0</v>
      </c>
      <c r="H20" s="68" t="s">
        <v>80</v>
      </c>
      <c r="I20" s="37">
        <f>VLOOKUP(H20,Lifts_Alphabetical[],2,FALSE)</f>
        <v>0</v>
      </c>
      <c r="J20" s="37">
        <f t="shared" si="6"/>
        <v>0</v>
      </c>
      <c r="K20" s="76"/>
      <c r="L20" s="64"/>
      <c r="M20" s="64"/>
      <c r="N20" s="64"/>
      <c r="O20" s="71">
        <f t="shared" si="3"/>
        <v>0</v>
      </c>
    </row>
    <row r="21" spans="1:17">
      <c r="A21" s="101"/>
      <c r="B21" s="66" t="s">
        <v>80</v>
      </c>
      <c r="C21" s="37">
        <f>VLOOKUP(B21,Lifts_Alphabetical[],2,FALSE)</f>
        <v>0</v>
      </c>
      <c r="D21" s="68" t="s">
        <v>80</v>
      </c>
      <c r="E21" s="37">
        <f>VLOOKUP(D21,Lifts_Alphabetical[],2,FALSE)</f>
        <v>0</v>
      </c>
      <c r="F21" s="68" t="s">
        <v>80</v>
      </c>
      <c r="G21" s="37">
        <f>VLOOKUP(F21,Lifts_Alphabetical[],2,FALSE)</f>
        <v>0</v>
      </c>
      <c r="H21" s="68" t="s">
        <v>80</v>
      </c>
      <c r="I21" s="37">
        <f>VLOOKUP(H21,Lifts_Alphabetical[],2,FALSE)</f>
        <v>0</v>
      </c>
      <c r="J21" s="37">
        <f t="shared" si="6"/>
        <v>0</v>
      </c>
      <c r="K21" s="76"/>
      <c r="L21" s="64"/>
      <c r="M21" s="64"/>
      <c r="N21" s="64"/>
      <c r="O21" s="71">
        <f t="shared" si="3"/>
        <v>0</v>
      </c>
    </row>
    <row r="22" spans="1:17" ht="15.75" thickBot="1">
      <c r="A22" s="102"/>
      <c r="B22" s="67" t="s">
        <v>80</v>
      </c>
      <c r="C22" s="44">
        <f>VLOOKUP(B22,Lifts_Alphabetical[],2,FALSE)</f>
        <v>0</v>
      </c>
      <c r="D22" s="69" t="s">
        <v>80</v>
      </c>
      <c r="E22" s="44">
        <f>VLOOKUP(D22,Lifts_Alphabetical[],2,FALSE)</f>
        <v>0</v>
      </c>
      <c r="F22" s="69" t="s">
        <v>80</v>
      </c>
      <c r="G22" s="44">
        <f>VLOOKUP(F22,Lifts_Alphabetical[],2,FALSE)</f>
        <v>0</v>
      </c>
      <c r="H22" s="69" t="s">
        <v>80</v>
      </c>
      <c r="I22" s="44">
        <f>VLOOKUP(H22,Lifts_Alphabetical[],2,FALSE)</f>
        <v>0</v>
      </c>
      <c r="J22" s="44">
        <f t="shared" si="6"/>
        <v>0</v>
      </c>
      <c r="K22" s="77"/>
      <c r="L22" s="65"/>
      <c r="M22" s="65"/>
      <c r="N22" s="65"/>
      <c r="O22" s="72">
        <f t="shared" si="3"/>
        <v>0</v>
      </c>
    </row>
    <row r="23" spans="1:17" ht="15.75" thickBot="1">
      <c r="A23" s="103" t="s">
        <v>90</v>
      </c>
      <c r="B23" s="45" t="s">
        <v>73</v>
      </c>
      <c r="C23" s="46" t="s">
        <v>74</v>
      </c>
      <c r="D23" s="46" t="s">
        <v>75</v>
      </c>
      <c r="E23" s="46" t="s">
        <v>74</v>
      </c>
      <c r="F23" s="46" t="s">
        <v>76</v>
      </c>
      <c r="G23" s="46" t="s">
        <v>77</v>
      </c>
      <c r="H23" s="46" t="s">
        <v>78</v>
      </c>
      <c r="I23" s="46" t="s">
        <v>74</v>
      </c>
      <c r="J23" s="46" t="s">
        <v>65</v>
      </c>
      <c r="K23" s="46" t="s">
        <v>66</v>
      </c>
      <c r="L23" s="46" t="s">
        <v>87</v>
      </c>
      <c r="M23" s="46" t="s">
        <v>85</v>
      </c>
      <c r="N23" s="46" t="s">
        <v>86</v>
      </c>
      <c r="O23" s="50" t="s">
        <v>79</v>
      </c>
      <c r="P23" s="113" t="s">
        <v>83</v>
      </c>
      <c r="Q23" s="114"/>
    </row>
    <row r="24" spans="1:17">
      <c r="A24" s="104"/>
      <c r="B24" s="58" t="s">
        <v>80</v>
      </c>
      <c r="C24" s="30">
        <f>VLOOKUP(B24,Lifts_Alphabetical[],2,FALSE)</f>
        <v>0</v>
      </c>
      <c r="D24" s="56" t="s">
        <v>80</v>
      </c>
      <c r="E24" s="30">
        <f>VLOOKUP(D24,Lifts_Alphabetical[],2,FALSE)</f>
        <v>0</v>
      </c>
      <c r="F24" s="56" t="s">
        <v>80</v>
      </c>
      <c r="G24" s="30">
        <f>VLOOKUP(F24,Lifts_Alphabetical[],2,FALSE)</f>
        <v>0</v>
      </c>
      <c r="H24" s="56" t="s">
        <v>80</v>
      </c>
      <c r="I24" s="30">
        <f>VLOOKUP(H24,Lifts_Alphabetical[],2,FALSE)</f>
        <v>0</v>
      </c>
      <c r="J24" s="30">
        <f>MIN(10,(C24+E24+G24+I24))</f>
        <v>0</v>
      </c>
      <c r="K24" s="76"/>
      <c r="L24" s="60"/>
      <c r="M24" s="60"/>
      <c r="N24" s="60"/>
      <c r="O24" s="55">
        <f>IF((SUM(L24:N24)&gt;0),(J24-K24+AVERAGE(L24:N24)),(J24-K24))</f>
        <v>0</v>
      </c>
      <c r="P24" s="109">
        <f>(MAX(O24:O33)+LARGE(O24:O33,2))/2</f>
        <v>0</v>
      </c>
      <c r="Q24" s="110"/>
    </row>
    <row r="25" spans="1:17" ht="15.75" thickBot="1">
      <c r="A25" s="104"/>
      <c r="B25" s="58" t="s">
        <v>80</v>
      </c>
      <c r="C25" s="30">
        <f>VLOOKUP(B25,Lifts_Alphabetical[],2,FALSE)</f>
        <v>0</v>
      </c>
      <c r="D25" s="56" t="s">
        <v>80</v>
      </c>
      <c r="E25" s="30">
        <f>VLOOKUP(D25,Lifts_Alphabetical[],2,FALSE)</f>
        <v>0</v>
      </c>
      <c r="F25" s="56" t="s">
        <v>80</v>
      </c>
      <c r="G25" s="30">
        <f>VLOOKUP(F25,Lifts_Alphabetical[],2,FALSE)</f>
        <v>0</v>
      </c>
      <c r="H25" s="56" t="s">
        <v>80</v>
      </c>
      <c r="I25" s="30">
        <f>VLOOKUP(H25,Lifts_Alphabetical[],2,FALSE)</f>
        <v>0</v>
      </c>
      <c r="J25" s="30">
        <f>MIN(10,(C25+E25+G25+I25))</f>
        <v>0</v>
      </c>
      <c r="K25" s="76"/>
      <c r="L25" s="61"/>
      <c r="M25" s="61"/>
      <c r="N25" s="61"/>
      <c r="O25" s="55">
        <f t="shared" ref="O25:O33" si="7">IF((SUM(L25:N25)&gt;0),(J25-K25+AVERAGE(L25:N25)),(J25-K25))</f>
        <v>0</v>
      </c>
      <c r="P25" s="111"/>
      <c r="Q25" s="112"/>
    </row>
    <row r="26" spans="1:17">
      <c r="A26" s="104"/>
      <c r="B26" s="58" t="s">
        <v>80</v>
      </c>
      <c r="C26" s="30">
        <f>VLOOKUP(B26,Lifts_Alphabetical[],2,FALSE)</f>
        <v>0</v>
      </c>
      <c r="D26" s="56" t="s">
        <v>80</v>
      </c>
      <c r="E26" s="30">
        <f>VLOOKUP(D26,Lifts_Alphabetical[],2,FALSE)</f>
        <v>0</v>
      </c>
      <c r="F26" s="56" t="s">
        <v>80</v>
      </c>
      <c r="G26" s="30">
        <f>VLOOKUP(F26,Lifts_Alphabetical[],2,FALSE)</f>
        <v>0</v>
      </c>
      <c r="H26" s="56" t="s">
        <v>80</v>
      </c>
      <c r="I26" s="30">
        <f>VLOOKUP(H26,Lifts_Alphabetical[],2,FALSE)</f>
        <v>0</v>
      </c>
      <c r="J26" s="30">
        <f>MIN(10,(C26+E26+G26+I26))</f>
        <v>0</v>
      </c>
      <c r="K26" s="76"/>
      <c r="L26" s="61"/>
      <c r="M26" s="61"/>
      <c r="N26" s="61"/>
      <c r="O26" s="70">
        <f t="shared" si="7"/>
        <v>0</v>
      </c>
    </row>
    <row r="27" spans="1:17">
      <c r="A27" s="104"/>
      <c r="B27" s="58" t="s">
        <v>80</v>
      </c>
      <c r="C27" s="30">
        <f>VLOOKUP(B27,Lifts_Alphabetical[],2,FALSE)</f>
        <v>0</v>
      </c>
      <c r="D27" s="56" t="s">
        <v>80</v>
      </c>
      <c r="E27" s="30">
        <f>VLOOKUP(D27,Lifts_Alphabetical[],2,FALSE)</f>
        <v>0</v>
      </c>
      <c r="F27" s="56" t="s">
        <v>80</v>
      </c>
      <c r="G27" s="30">
        <f>VLOOKUP(F27,Lifts_Alphabetical[],2,FALSE)</f>
        <v>0</v>
      </c>
      <c r="H27" s="56" t="s">
        <v>80</v>
      </c>
      <c r="I27" s="30">
        <f>VLOOKUP(H27,Lifts_Alphabetical[],2,FALSE)</f>
        <v>0</v>
      </c>
      <c r="J27" s="30">
        <f>MIN(10,(C27+E27+G27+I27))</f>
        <v>0</v>
      </c>
      <c r="K27" s="76"/>
      <c r="L27" s="61"/>
      <c r="M27" s="61"/>
      <c r="N27" s="61"/>
      <c r="O27" s="71">
        <f t="shared" si="7"/>
        <v>0</v>
      </c>
    </row>
    <row r="28" spans="1:17">
      <c r="A28" s="104"/>
      <c r="B28" s="56" t="s">
        <v>80</v>
      </c>
      <c r="C28" s="30">
        <f>VLOOKUP(B28,Lifts_Alphabetical[],2,FALSE)</f>
        <v>0</v>
      </c>
      <c r="D28" s="56" t="s">
        <v>80</v>
      </c>
      <c r="E28" s="30">
        <f>VLOOKUP(D28,Lifts_Alphabetical[],2,FALSE)</f>
        <v>0</v>
      </c>
      <c r="F28" s="56" t="s">
        <v>80</v>
      </c>
      <c r="G28" s="30">
        <f>VLOOKUP(F28,Lifts_Alphabetical[],2,FALSE)</f>
        <v>0</v>
      </c>
      <c r="H28" s="56" t="s">
        <v>80</v>
      </c>
      <c r="I28" s="30">
        <f>VLOOKUP(H28,Lifts_Alphabetical[],2,FALSE)</f>
        <v>0</v>
      </c>
      <c r="J28" s="30">
        <f t="shared" ref="J28:J33" si="8">MIN(10,(C28+E28+G28+I28))</f>
        <v>0</v>
      </c>
      <c r="K28" s="76"/>
      <c r="L28" s="61"/>
      <c r="M28" s="61"/>
      <c r="N28" s="61"/>
      <c r="O28" s="71">
        <f t="shared" si="7"/>
        <v>0</v>
      </c>
    </row>
    <row r="29" spans="1:17">
      <c r="A29" s="104"/>
      <c r="B29" s="56" t="s">
        <v>80</v>
      </c>
      <c r="C29" s="30">
        <f>VLOOKUP(B29,Lifts_Alphabetical[],2,FALSE)</f>
        <v>0</v>
      </c>
      <c r="D29" s="56" t="s">
        <v>80</v>
      </c>
      <c r="E29" s="30">
        <f>VLOOKUP(D29,Lifts_Alphabetical[],2,FALSE)</f>
        <v>0</v>
      </c>
      <c r="F29" s="56" t="s">
        <v>80</v>
      </c>
      <c r="G29" s="30">
        <f>VLOOKUP(F29,Lifts_Alphabetical[],2,FALSE)</f>
        <v>0</v>
      </c>
      <c r="H29" s="56" t="s">
        <v>80</v>
      </c>
      <c r="I29" s="30">
        <f>VLOOKUP(H29,Lifts_Alphabetical[],2,FALSE)</f>
        <v>0</v>
      </c>
      <c r="J29" s="30">
        <f t="shared" si="8"/>
        <v>0</v>
      </c>
      <c r="K29" s="76"/>
      <c r="L29" s="61"/>
      <c r="M29" s="61"/>
      <c r="N29" s="61"/>
      <c r="O29" s="71">
        <f t="shared" si="7"/>
        <v>0</v>
      </c>
    </row>
    <row r="30" spans="1:17">
      <c r="A30" s="104"/>
      <c r="B30" s="56" t="s">
        <v>80</v>
      </c>
      <c r="C30" s="30">
        <f>VLOOKUP(B30,Lifts_Alphabetical[],2,FALSE)</f>
        <v>0</v>
      </c>
      <c r="D30" s="56" t="s">
        <v>80</v>
      </c>
      <c r="E30" s="30">
        <f>VLOOKUP(D30,Lifts_Alphabetical[],2,FALSE)</f>
        <v>0</v>
      </c>
      <c r="F30" s="56" t="s">
        <v>80</v>
      </c>
      <c r="G30" s="30">
        <f>VLOOKUP(F30,Lifts_Alphabetical[],2,FALSE)</f>
        <v>0</v>
      </c>
      <c r="H30" s="56" t="s">
        <v>80</v>
      </c>
      <c r="I30" s="30">
        <f>VLOOKUP(H30,Lifts_Alphabetical[],2,FALSE)</f>
        <v>0</v>
      </c>
      <c r="J30" s="30">
        <f t="shared" si="8"/>
        <v>0</v>
      </c>
      <c r="K30" s="76"/>
      <c r="L30" s="61"/>
      <c r="M30" s="61"/>
      <c r="N30" s="61"/>
      <c r="O30" s="71">
        <f t="shared" si="7"/>
        <v>0</v>
      </c>
    </row>
    <row r="31" spans="1:17">
      <c r="A31" s="104"/>
      <c r="B31" s="56" t="s">
        <v>80</v>
      </c>
      <c r="C31" s="30">
        <f>VLOOKUP(B31,Lifts_Alphabetical[],2,FALSE)</f>
        <v>0</v>
      </c>
      <c r="D31" s="56" t="s">
        <v>80</v>
      </c>
      <c r="E31" s="30">
        <f>VLOOKUP(D31,Lifts_Alphabetical[],2,FALSE)</f>
        <v>0</v>
      </c>
      <c r="F31" s="56" t="s">
        <v>80</v>
      </c>
      <c r="G31" s="30">
        <f>VLOOKUP(F31,Lifts_Alphabetical[],2,FALSE)</f>
        <v>0</v>
      </c>
      <c r="H31" s="56" t="s">
        <v>80</v>
      </c>
      <c r="I31" s="30">
        <f>VLOOKUP(H31,Lifts_Alphabetical[],2,FALSE)</f>
        <v>0</v>
      </c>
      <c r="J31" s="30">
        <f t="shared" si="8"/>
        <v>0</v>
      </c>
      <c r="K31" s="76"/>
      <c r="L31" s="61"/>
      <c r="M31" s="61"/>
      <c r="N31" s="61"/>
      <c r="O31" s="71">
        <f t="shared" si="7"/>
        <v>0</v>
      </c>
    </row>
    <row r="32" spans="1:17">
      <c r="A32" s="104"/>
      <c r="B32" s="56" t="s">
        <v>80</v>
      </c>
      <c r="C32" s="30">
        <f>VLOOKUP(B32,Lifts_Alphabetical[],2,FALSE)</f>
        <v>0</v>
      </c>
      <c r="D32" s="56" t="s">
        <v>80</v>
      </c>
      <c r="E32" s="30">
        <f>VLOOKUP(D32,Lifts_Alphabetical[],2,FALSE)</f>
        <v>0</v>
      </c>
      <c r="F32" s="56" t="s">
        <v>80</v>
      </c>
      <c r="G32" s="30">
        <f>VLOOKUP(F32,Lifts_Alphabetical[],2,FALSE)</f>
        <v>0</v>
      </c>
      <c r="H32" s="56" t="s">
        <v>80</v>
      </c>
      <c r="I32" s="30">
        <f>VLOOKUP(H32,Lifts_Alphabetical[],2,FALSE)</f>
        <v>0</v>
      </c>
      <c r="J32" s="30">
        <f t="shared" si="8"/>
        <v>0</v>
      </c>
      <c r="K32" s="76"/>
      <c r="L32" s="61"/>
      <c r="M32" s="61"/>
      <c r="N32" s="61"/>
      <c r="O32" s="71">
        <f t="shared" si="7"/>
        <v>0</v>
      </c>
    </row>
    <row r="33" spans="1:17" ht="15.75" thickBot="1">
      <c r="A33" s="105"/>
      <c r="B33" s="57" t="s">
        <v>80</v>
      </c>
      <c r="C33" s="41">
        <f>VLOOKUP(B33,Lifts_Alphabetical[],2,FALSE)</f>
        <v>0</v>
      </c>
      <c r="D33" s="57" t="s">
        <v>80</v>
      </c>
      <c r="E33" s="41">
        <f>VLOOKUP(D33,Lifts_Alphabetical[],2,FALSE)</f>
        <v>0</v>
      </c>
      <c r="F33" s="57" t="s">
        <v>80</v>
      </c>
      <c r="G33" s="41">
        <f>VLOOKUP(F33,Lifts_Alphabetical[],2,FALSE)</f>
        <v>0</v>
      </c>
      <c r="H33" s="57" t="s">
        <v>80</v>
      </c>
      <c r="I33" s="41">
        <f>VLOOKUP(H33,Lifts_Alphabetical[],2,FALSE)</f>
        <v>0</v>
      </c>
      <c r="J33" s="41">
        <f t="shared" si="8"/>
        <v>0</v>
      </c>
      <c r="K33" s="77"/>
      <c r="L33" s="62"/>
      <c r="M33" s="62"/>
      <c r="N33" s="62"/>
      <c r="O33" s="72">
        <f t="shared" si="7"/>
        <v>0</v>
      </c>
    </row>
    <row r="34" spans="1:17" ht="15.75" thickBot="1">
      <c r="A34" s="106" t="s">
        <v>91</v>
      </c>
      <c r="B34" s="47" t="s">
        <v>73</v>
      </c>
      <c r="C34" s="48" t="s">
        <v>74</v>
      </c>
      <c r="D34" s="48" t="s">
        <v>75</v>
      </c>
      <c r="E34" s="48" t="s">
        <v>74</v>
      </c>
      <c r="F34" s="48" t="s">
        <v>76</v>
      </c>
      <c r="G34" s="48" t="s">
        <v>77</v>
      </c>
      <c r="H34" s="48" t="s">
        <v>78</v>
      </c>
      <c r="I34" s="48" t="s">
        <v>74</v>
      </c>
      <c r="J34" s="48" t="s">
        <v>65</v>
      </c>
      <c r="K34" s="48" t="s">
        <v>66</v>
      </c>
      <c r="L34" s="48" t="s">
        <v>87</v>
      </c>
      <c r="M34" s="48" t="s">
        <v>85</v>
      </c>
      <c r="N34" s="48" t="s">
        <v>86</v>
      </c>
      <c r="O34" s="51" t="s">
        <v>79</v>
      </c>
      <c r="P34" s="115" t="s">
        <v>83</v>
      </c>
      <c r="Q34" s="116"/>
    </row>
    <row r="35" spans="1:17">
      <c r="A35" s="107"/>
      <c r="B35" s="56" t="s">
        <v>80</v>
      </c>
      <c r="C35" s="30">
        <f>VLOOKUP(B35,Lifts_Alphabetical[],2,FALSE)</f>
        <v>0</v>
      </c>
      <c r="D35" s="56" t="s">
        <v>80</v>
      </c>
      <c r="E35" s="30">
        <f>VLOOKUP(D35,Lifts_Alphabetical[],2,FALSE)</f>
        <v>0</v>
      </c>
      <c r="F35" s="56" t="s">
        <v>80</v>
      </c>
      <c r="G35" s="30">
        <f>VLOOKUP(F35,Lifts_Alphabetical[],2,FALSE)</f>
        <v>0</v>
      </c>
      <c r="H35" s="56" t="s">
        <v>80</v>
      </c>
      <c r="I35" s="36">
        <f>VLOOKUP(H35,Lifts_Alphabetical[],2,FALSE)</f>
        <v>0</v>
      </c>
      <c r="J35" s="36">
        <f t="shared" ref="J35:J36" si="9">MIN(10,(C35+E35+G35+I35))</f>
        <v>0</v>
      </c>
      <c r="K35" s="76"/>
      <c r="L35" s="60"/>
      <c r="M35" s="60"/>
      <c r="N35" s="60"/>
      <c r="O35" s="55">
        <f>IF((SUM(L35:N35)&gt;0),(J35-K35+AVERAGE(L35:N35)),(J35-K35))</f>
        <v>0</v>
      </c>
      <c r="P35" s="109">
        <f>(MAX(O35:O44)+LARGE(O35:O44,2))/2</f>
        <v>0</v>
      </c>
      <c r="Q35" s="110"/>
    </row>
    <row r="36" spans="1:17" ht="15.75" thickBot="1">
      <c r="A36" s="107"/>
      <c r="B36" s="56" t="s">
        <v>80</v>
      </c>
      <c r="C36" s="30">
        <f>VLOOKUP(B36,Lifts_Alphabetical[],2,FALSE)</f>
        <v>0</v>
      </c>
      <c r="D36" s="56" t="s">
        <v>80</v>
      </c>
      <c r="E36" s="30">
        <f>VLOOKUP(D36,Lifts_Alphabetical[],2,FALSE)</f>
        <v>0</v>
      </c>
      <c r="F36" s="56" t="s">
        <v>80</v>
      </c>
      <c r="G36" s="30">
        <f>VLOOKUP(F36,Lifts_Alphabetical[],2,FALSE)</f>
        <v>0</v>
      </c>
      <c r="H36" s="56" t="s">
        <v>80</v>
      </c>
      <c r="I36" s="30">
        <f>VLOOKUP(H36,Lifts_Alphabetical[],2,FALSE)</f>
        <v>0</v>
      </c>
      <c r="J36" s="30">
        <f t="shared" si="9"/>
        <v>0</v>
      </c>
      <c r="K36" s="76"/>
      <c r="L36" s="61"/>
      <c r="M36" s="61"/>
      <c r="N36" s="61"/>
      <c r="O36" s="55">
        <f t="shared" ref="O36:O44" si="10">IF((SUM(L36:N36)&gt;0),(J36-K36+AVERAGE(L36:N36)),(J36-K36))</f>
        <v>0</v>
      </c>
      <c r="P36" s="111"/>
      <c r="Q36" s="112"/>
    </row>
    <row r="37" spans="1:17">
      <c r="A37" s="107"/>
      <c r="B37" s="56" t="s">
        <v>80</v>
      </c>
      <c r="C37" s="30">
        <f>VLOOKUP(B37,Lifts_Alphabetical[],2,FALSE)</f>
        <v>0</v>
      </c>
      <c r="D37" s="56" t="s">
        <v>80</v>
      </c>
      <c r="E37" s="30">
        <f>VLOOKUP(D37,Lifts_Alphabetical[],2,FALSE)</f>
        <v>0</v>
      </c>
      <c r="F37" s="56" t="s">
        <v>80</v>
      </c>
      <c r="G37" s="30">
        <f>VLOOKUP(F37,Lifts_Alphabetical[],2,FALSE)</f>
        <v>0</v>
      </c>
      <c r="H37" s="56" t="s">
        <v>80</v>
      </c>
      <c r="I37" s="30">
        <f>VLOOKUP(H37,Lifts_Alphabetical[],2,FALSE)</f>
        <v>0</v>
      </c>
      <c r="J37" s="30">
        <f>MIN(10,(C37+E37+G37+I37))</f>
        <v>0</v>
      </c>
      <c r="K37" s="76"/>
      <c r="L37" s="61"/>
      <c r="M37" s="61"/>
      <c r="N37" s="61"/>
      <c r="O37" s="70">
        <f t="shared" si="10"/>
        <v>0</v>
      </c>
    </row>
    <row r="38" spans="1:17">
      <c r="A38" s="107"/>
      <c r="B38" s="56" t="s">
        <v>80</v>
      </c>
      <c r="C38" s="30">
        <f>VLOOKUP(B38,Lifts_Alphabetical[],2,FALSE)</f>
        <v>0</v>
      </c>
      <c r="D38" s="56" t="s">
        <v>80</v>
      </c>
      <c r="E38" s="30">
        <f>VLOOKUP(D38,Lifts_Alphabetical[],2,FALSE)</f>
        <v>0</v>
      </c>
      <c r="F38" s="56" t="s">
        <v>80</v>
      </c>
      <c r="G38" s="30">
        <f>VLOOKUP(F38,Lifts_Alphabetical[],2,FALSE)</f>
        <v>0</v>
      </c>
      <c r="H38" s="56" t="s">
        <v>80</v>
      </c>
      <c r="I38" s="30">
        <f>VLOOKUP(H38,Lifts_Alphabetical[],2,FALSE)</f>
        <v>0</v>
      </c>
      <c r="J38" s="30">
        <f t="shared" ref="J38:J44" si="11">MIN(10,(C38+E38+G38+I38))</f>
        <v>0</v>
      </c>
      <c r="K38" s="76"/>
      <c r="L38" s="61"/>
      <c r="M38" s="61"/>
      <c r="N38" s="61"/>
      <c r="O38" s="71">
        <f t="shared" si="10"/>
        <v>0</v>
      </c>
    </row>
    <row r="39" spans="1:17">
      <c r="A39" s="107"/>
      <c r="B39" s="56" t="s">
        <v>80</v>
      </c>
      <c r="C39" s="30">
        <f>VLOOKUP(B39,Lifts_Alphabetical[],2,FALSE)</f>
        <v>0</v>
      </c>
      <c r="D39" s="56" t="s">
        <v>80</v>
      </c>
      <c r="E39" s="30">
        <f>VLOOKUP(D39,Lifts_Alphabetical[],2,FALSE)</f>
        <v>0</v>
      </c>
      <c r="F39" s="56" t="s">
        <v>80</v>
      </c>
      <c r="G39" s="30">
        <f>VLOOKUP(F39,Lifts_Alphabetical[],2,FALSE)</f>
        <v>0</v>
      </c>
      <c r="H39" s="56" t="s">
        <v>80</v>
      </c>
      <c r="I39" s="30">
        <f>VLOOKUP(H39,Lifts_Alphabetical[],2,FALSE)</f>
        <v>0</v>
      </c>
      <c r="J39" s="30">
        <f t="shared" si="11"/>
        <v>0</v>
      </c>
      <c r="K39" s="76"/>
      <c r="L39" s="61"/>
      <c r="M39" s="61"/>
      <c r="N39" s="61"/>
      <c r="O39" s="71">
        <f t="shared" si="10"/>
        <v>0</v>
      </c>
    </row>
    <row r="40" spans="1:17">
      <c r="A40" s="107"/>
      <c r="B40" s="56" t="s">
        <v>80</v>
      </c>
      <c r="C40" s="30">
        <f>VLOOKUP(B40,Lifts_Alphabetical[],2,FALSE)</f>
        <v>0</v>
      </c>
      <c r="D40" s="56" t="s">
        <v>80</v>
      </c>
      <c r="E40" s="30">
        <f>VLOOKUP(D40,Lifts_Alphabetical[],2,FALSE)</f>
        <v>0</v>
      </c>
      <c r="F40" s="56" t="s">
        <v>80</v>
      </c>
      <c r="G40" s="30">
        <f>VLOOKUP(F40,Lifts_Alphabetical[],2,FALSE)</f>
        <v>0</v>
      </c>
      <c r="H40" s="56" t="s">
        <v>80</v>
      </c>
      <c r="I40" s="30">
        <f>VLOOKUP(H40,Lifts_Alphabetical[],2,FALSE)</f>
        <v>0</v>
      </c>
      <c r="J40" s="30">
        <f t="shared" si="11"/>
        <v>0</v>
      </c>
      <c r="K40" s="76"/>
      <c r="L40" s="61"/>
      <c r="M40" s="61"/>
      <c r="N40" s="61"/>
      <c r="O40" s="71">
        <f t="shared" si="10"/>
        <v>0</v>
      </c>
    </row>
    <row r="41" spans="1:17">
      <c r="A41" s="107"/>
      <c r="B41" s="56" t="s">
        <v>80</v>
      </c>
      <c r="C41" s="30">
        <f>VLOOKUP(B41,Lifts_Alphabetical[],2,FALSE)</f>
        <v>0</v>
      </c>
      <c r="D41" s="56" t="s">
        <v>80</v>
      </c>
      <c r="E41" s="30">
        <f>VLOOKUP(D41,Lifts_Alphabetical[],2,FALSE)</f>
        <v>0</v>
      </c>
      <c r="F41" s="56" t="s">
        <v>80</v>
      </c>
      <c r="G41" s="30">
        <f>VLOOKUP(F41,Lifts_Alphabetical[],2,FALSE)</f>
        <v>0</v>
      </c>
      <c r="H41" s="56" t="s">
        <v>80</v>
      </c>
      <c r="I41" s="30">
        <f>VLOOKUP(H41,Lifts_Alphabetical[],2,FALSE)</f>
        <v>0</v>
      </c>
      <c r="J41" s="30">
        <f t="shared" si="11"/>
        <v>0</v>
      </c>
      <c r="K41" s="76"/>
      <c r="L41" s="61"/>
      <c r="M41" s="61"/>
      <c r="N41" s="61"/>
      <c r="O41" s="71">
        <f t="shared" si="10"/>
        <v>0</v>
      </c>
    </row>
    <row r="42" spans="1:17">
      <c r="A42" s="107"/>
      <c r="B42" s="56" t="s">
        <v>80</v>
      </c>
      <c r="C42" s="30">
        <f>VLOOKUP(B42,Lifts_Alphabetical[],2,FALSE)</f>
        <v>0</v>
      </c>
      <c r="D42" s="56" t="s">
        <v>80</v>
      </c>
      <c r="E42" s="30">
        <f>VLOOKUP(D42,Lifts_Alphabetical[],2,FALSE)</f>
        <v>0</v>
      </c>
      <c r="F42" s="56" t="s">
        <v>80</v>
      </c>
      <c r="G42" s="30">
        <f>VLOOKUP(F42,Lifts_Alphabetical[],2,FALSE)</f>
        <v>0</v>
      </c>
      <c r="H42" s="56" t="s">
        <v>80</v>
      </c>
      <c r="I42" s="30">
        <f>VLOOKUP(H42,Lifts_Alphabetical[],2,FALSE)</f>
        <v>0</v>
      </c>
      <c r="J42" s="30">
        <f t="shared" si="11"/>
        <v>0</v>
      </c>
      <c r="K42" s="76"/>
      <c r="L42" s="61"/>
      <c r="M42" s="61"/>
      <c r="N42" s="61"/>
      <c r="O42" s="71">
        <f t="shared" si="10"/>
        <v>0</v>
      </c>
    </row>
    <row r="43" spans="1:17">
      <c r="A43" s="107"/>
      <c r="B43" s="56" t="s">
        <v>80</v>
      </c>
      <c r="C43" s="30">
        <f>VLOOKUP(B43,Lifts_Alphabetical[],2,FALSE)</f>
        <v>0</v>
      </c>
      <c r="D43" s="56" t="s">
        <v>80</v>
      </c>
      <c r="E43" s="30">
        <f>VLOOKUP(D43,Lifts_Alphabetical[],2,FALSE)</f>
        <v>0</v>
      </c>
      <c r="F43" s="56" t="s">
        <v>80</v>
      </c>
      <c r="G43" s="30">
        <f>VLOOKUP(F43,Lifts_Alphabetical[],2,FALSE)</f>
        <v>0</v>
      </c>
      <c r="H43" s="56" t="s">
        <v>80</v>
      </c>
      <c r="I43" s="30">
        <f>VLOOKUP(H43,Lifts_Alphabetical[],2,FALSE)</f>
        <v>0</v>
      </c>
      <c r="J43" s="30">
        <f t="shared" si="11"/>
        <v>0</v>
      </c>
      <c r="K43" s="76"/>
      <c r="L43" s="61"/>
      <c r="M43" s="61"/>
      <c r="N43" s="61"/>
      <c r="O43" s="71">
        <f t="shared" si="10"/>
        <v>0</v>
      </c>
    </row>
    <row r="44" spans="1:17" ht="15.75" thickBot="1">
      <c r="A44" s="108"/>
      <c r="B44" s="73" t="s">
        <v>80</v>
      </c>
      <c r="C44" s="52">
        <f>VLOOKUP(B44,Lifts_Alphabetical[],2,FALSE)</f>
        <v>0</v>
      </c>
      <c r="D44" s="74" t="s">
        <v>80</v>
      </c>
      <c r="E44" s="52">
        <f>VLOOKUP(D44,Lifts_Alphabetical[],2,FALSE)</f>
        <v>0</v>
      </c>
      <c r="F44" s="74" t="s">
        <v>80</v>
      </c>
      <c r="G44" s="52">
        <f>VLOOKUP(F44,Lifts_Alphabetical[],2,FALSE)</f>
        <v>0</v>
      </c>
      <c r="H44" s="74" t="s">
        <v>80</v>
      </c>
      <c r="I44" s="52">
        <f>VLOOKUP(H44,Lifts_Alphabetical[],2,FALSE)</f>
        <v>0</v>
      </c>
      <c r="J44" s="52">
        <f t="shared" si="11"/>
        <v>0</v>
      </c>
      <c r="K44" s="77"/>
      <c r="L44" s="75"/>
      <c r="M44" s="75"/>
      <c r="N44" s="75"/>
      <c r="O44" s="72">
        <f t="shared" si="10"/>
        <v>0</v>
      </c>
    </row>
  </sheetData>
  <sheetProtection password="EEC9" sheet="1" objects="1" scenarios="1" formatCells="0"/>
  <mergeCells count="12">
    <mergeCell ref="A1:A11"/>
    <mergeCell ref="A12:A22"/>
    <mergeCell ref="A23:A33"/>
    <mergeCell ref="A34:A44"/>
    <mergeCell ref="P13:Q14"/>
    <mergeCell ref="P23:Q23"/>
    <mergeCell ref="P24:Q25"/>
    <mergeCell ref="P34:Q34"/>
    <mergeCell ref="P35:Q36"/>
    <mergeCell ref="P2:Q3"/>
    <mergeCell ref="P1:Q1"/>
    <mergeCell ref="P12:Q12"/>
  </mergeCells>
  <dataValidations count="2">
    <dataValidation type="list" allowBlank="1" showInputMessage="1" showErrorMessage="1" errorTitle="ITSA Head Judge: " error="Must enter lift name as formatted or select from dropdown list." sqref="B35:B44 F35:F44 D24:D33 H24:H33 B24:B33 D35:D44 H35:H44 B3:B11 H2:H11 D2:D11 F2:F11 F24:F33 D13:D22 F13:F22 H13:H22 B13:B22">
      <formula1>Lifts_Dropdown</formula1>
    </dataValidation>
    <dataValidation type="list" allowBlank="1" showInputMessage="1" showErrorMessage="1" errorTitle="ITSA Head Judge:" error="Must type lift name as formatted or select from dropdown list." sqref="B2">
      <formula1>Lifts_Dropdown</formula1>
    </dataValidation>
  </dataValidations>
  <printOptions horizontalCentered="1" verticalCentered="1"/>
  <pageMargins left="0.5" right="0.5" top="0.5" bottom="0.5" header="0" footer="0"/>
  <pageSetup scale="7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Lift Chart</vt:lpstr>
      <vt:lpstr>Lift Difficulty Table</vt:lpstr>
      <vt:lpstr>Calculator</vt:lpstr>
      <vt:lpstr>Lifts_Dropdown</vt:lpstr>
      <vt:lpstr>Calculator!Print_Area</vt:lpstr>
      <vt:lpstr>'Lift Chart'!Print_Area</vt:lpstr>
    </vt:vector>
  </TitlesOfParts>
  <Company>Xerox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Xerox Corporation</dc:creator>
  <cp:lastModifiedBy>trabacal</cp:lastModifiedBy>
  <cp:lastPrinted>2015-03-09T00:22:25Z</cp:lastPrinted>
  <dcterms:created xsi:type="dcterms:W3CDTF">2015-03-01T08:37:52Z</dcterms:created>
  <dcterms:modified xsi:type="dcterms:W3CDTF">2015-05-11T07:23:55Z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Tiffany Joy Miyo Rabacal</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